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zmgovlv-my.sharepoint.com/personal/anita_krampe_zm_gov_lv/Documents/Documents/NMM/2022/"/>
    </mc:Choice>
  </mc:AlternateContent>
  <xr:revisionPtr revIDLastSave="17" documentId="8_{63E381DB-6F75-46A9-817A-7871E0324F8E}" xr6:coauthVersionLast="47" xr6:coauthVersionMax="47" xr10:uidLastSave="{84191A15-7E27-400D-918C-23688B41D8E0}"/>
  <bookViews>
    <workbookView xWindow="-108" yWindow="-108" windowWidth="23256" windowHeight="12576" tabRatio="941" xr2:uid="{00000000-000D-0000-FFFF-FFFF00000000}"/>
  </bookViews>
  <sheets>
    <sheet name="Koku_sugu_sadalijums_LV_mežaudz" sheetId="1" r:id="rId1"/>
    <sheet name="Meža_iedalīj_pēc_īpašuma_formas" sheetId="2" r:id="rId2"/>
    <sheet name="Meža_zeme_un_koksnes_krāja" sheetId="3" r:id="rId3"/>
    <sheet name="Mežaudžu_vecumstruktūra" sheetId="4" r:id="rId4"/>
    <sheet name="Vid_koksnes_krāja_pēc_meža_tip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" l="1"/>
  <c r="F31" i="2"/>
  <c r="K49" i="4" l="1"/>
  <c r="I49" i="4"/>
  <c r="G49" i="4"/>
  <c r="E49" i="4"/>
  <c r="B49" i="4"/>
  <c r="C49" i="4" s="1"/>
  <c r="K48" i="4"/>
  <c r="I48" i="4"/>
  <c r="G48" i="4"/>
  <c r="E48" i="4"/>
  <c r="B48" i="4"/>
  <c r="C48" i="4" s="1"/>
  <c r="K47" i="4"/>
  <c r="I47" i="4"/>
  <c r="G47" i="4"/>
  <c r="E47" i="4"/>
  <c r="B47" i="4"/>
  <c r="C47" i="4" s="1"/>
  <c r="K46" i="4"/>
  <c r="I46" i="4"/>
  <c r="G46" i="4"/>
  <c r="E46" i="4"/>
  <c r="B46" i="4"/>
  <c r="C46" i="4" s="1"/>
  <c r="S31" i="3" l="1"/>
  <c r="BY13" i="1" l="1"/>
  <c r="BY12" i="1"/>
  <c r="BY11" i="1"/>
  <c r="BY10" i="1"/>
  <c r="BY9" i="1"/>
  <c r="BY8" i="1"/>
  <c r="BY7" i="1"/>
  <c r="BY6" i="1"/>
  <c r="BY5" i="1"/>
  <c r="BW13" i="1"/>
  <c r="BW12" i="1"/>
  <c r="BW11" i="1"/>
  <c r="BW10" i="1"/>
  <c r="BW9" i="1"/>
  <c r="BW8" i="1"/>
  <c r="BW7" i="1"/>
  <c r="BW6" i="1"/>
  <c r="BW5" i="1"/>
  <c r="C32" i="2" l="1"/>
  <c r="C31" i="2"/>
  <c r="R31" i="3" l="1"/>
  <c r="B39" i="4"/>
  <c r="C39" i="4" s="1"/>
  <c r="B38" i="4"/>
  <c r="C38" i="4" s="1"/>
  <c r="B37" i="4"/>
  <c r="C37" i="4" s="1"/>
  <c r="B36" i="4"/>
  <c r="C36" i="4" s="1"/>
  <c r="I39" i="4" l="1"/>
  <c r="I38" i="4"/>
  <c r="I37" i="4"/>
  <c r="I36" i="4" l="1"/>
  <c r="K39" i="4"/>
  <c r="K38" i="4"/>
  <c r="K37" i="4"/>
  <c r="K36" i="4"/>
  <c r="G39" i="4"/>
  <c r="G38" i="4"/>
  <c r="G37" i="4"/>
  <c r="G36" i="4"/>
  <c r="E39" i="4"/>
  <c r="E38" i="4"/>
  <c r="E37" i="4"/>
  <c r="E36" i="4"/>
  <c r="BU13" i="1" l="1"/>
  <c r="BU12" i="1"/>
  <c r="BU11" i="1"/>
  <c r="BU10" i="1"/>
  <c r="BU9" i="1"/>
  <c r="BU8" i="1"/>
  <c r="BU7" i="1"/>
  <c r="BU6" i="1"/>
  <c r="BU5" i="1"/>
  <c r="BS13" i="1"/>
  <c r="BS12" i="1"/>
  <c r="BS11" i="1"/>
  <c r="BS10" i="1"/>
  <c r="BS9" i="1"/>
  <c r="BS8" i="1"/>
  <c r="BS7" i="1"/>
  <c r="BS6" i="1"/>
  <c r="BS5" i="1"/>
  <c r="B27" i="4" l="1"/>
  <c r="B28" i="4" l="1"/>
  <c r="B26" i="4"/>
  <c r="B25" i="4"/>
  <c r="Q31" i="3" l="1"/>
  <c r="P31" i="3"/>
  <c r="O31" i="3"/>
  <c r="N31" i="3"/>
  <c r="M31" i="3"/>
  <c r="L31" i="3"/>
  <c r="K31" i="3"/>
  <c r="J31" i="3"/>
  <c r="I31" i="3"/>
  <c r="H31" i="3"/>
  <c r="G31" i="3"/>
  <c r="F31" i="3"/>
  <c r="N15" i="3"/>
  <c r="M15" i="3"/>
  <c r="L15" i="3"/>
  <c r="K15" i="3"/>
  <c r="J15" i="3"/>
  <c r="I15" i="3"/>
  <c r="H15" i="3"/>
  <c r="G15" i="3"/>
  <c r="F15" i="3"/>
  <c r="N9" i="3"/>
  <c r="M9" i="3"/>
  <c r="L9" i="3"/>
  <c r="K9" i="3"/>
  <c r="J9" i="3"/>
  <c r="I9" i="3"/>
  <c r="H9" i="3"/>
  <c r="G9" i="3"/>
  <c r="F9" i="3"/>
  <c r="J29" i="4"/>
  <c r="H29" i="4"/>
  <c r="I28" i="4" s="1"/>
  <c r="F29" i="4"/>
  <c r="G25" i="4" s="1"/>
  <c r="D29" i="4"/>
  <c r="E28" i="4" s="1"/>
  <c r="B29" i="4"/>
  <c r="C25" i="4" s="1"/>
  <c r="J18" i="4"/>
  <c r="K14" i="4" s="1"/>
  <c r="K18" i="4" s="1"/>
  <c r="H18" i="4"/>
  <c r="I15" i="4" s="1"/>
  <c r="F18" i="4"/>
  <c r="G15" i="4" s="1"/>
  <c r="D18" i="4"/>
  <c r="E15" i="4" s="1"/>
  <c r="B18" i="4"/>
  <c r="C14" i="4" s="1"/>
  <c r="E17" i="4" l="1"/>
  <c r="G17" i="4"/>
  <c r="E16" i="4"/>
  <c r="I17" i="4"/>
  <c r="E14" i="4"/>
  <c r="E18" i="4" s="1"/>
  <c r="G14" i="4"/>
  <c r="G18" i="4" s="1"/>
  <c r="I14" i="4"/>
  <c r="I16" i="4"/>
  <c r="C15" i="4"/>
  <c r="C16" i="4"/>
  <c r="E25" i="4"/>
  <c r="K25" i="4"/>
  <c r="K28" i="4"/>
  <c r="K27" i="4"/>
  <c r="K26" i="4"/>
  <c r="C26" i="4"/>
  <c r="C27" i="4"/>
  <c r="I27" i="4"/>
  <c r="I25" i="4"/>
  <c r="G26" i="4"/>
  <c r="G28" i="4"/>
  <c r="E26" i="4"/>
  <c r="I26" i="4"/>
  <c r="E27" i="4"/>
  <c r="C18" i="4" l="1"/>
  <c r="I18" i="4"/>
  <c r="C29" i="4"/>
  <c r="I29" i="4"/>
  <c r="G29" i="4"/>
  <c r="E29" i="4"/>
  <c r="L8" i="2" l="1"/>
  <c r="J8" i="2"/>
  <c r="H8" i="2"/>
  <c r="M24" i="2"/>
  <c r="M23" i="2"/>
  <c r="BQ13" i="1" l="1"/>
  <c r="BO13" i="1"/>
  <c r="BQ12" i="1"/>
  <c r="BO12" i="1"/>
  <c r="U12" i="1"/>
  <c r="S12" i="1"/>
  <c r="Q12" i="1"/>
  <c r="O12" i="1"/>
  <c r="M12" i="1"/>
  <c r="K12" i="1"/>
  <c r="I12" i="1"/>
  <c r="G12" i="1"/>
  <c r="E12" i="1"/>
  <c r="C12" i="1"/>
  <c r="BQ11" i="1"/>
  <c r="BO11" i="1"/>
  <c r="U11" i="1"/>
  <c r="S11" i="1"/>
  <c r="Q11" i="1"/>
  <c r="O11" i="1"/>
  <c r="M11" i="1"/>
  <c r="K11" i="1"/>
  <c r="I11" i="1"/>
  <c r="G11" i="1"/>
  <c r="E11" i="1"/>
  <c r="C11" i="1"/>
  <c r="BQ10" i="1"/>
  <c r="BO10" i="1"/>
  <c r="BQ9" i="1"/>
  <c r="BO9" i="1"/>
  <c r="BQ8" i="1"/>
  <c r="BO8" i="1"/>
  <c r="BQ7" i="1"/>
  <c r="BO7" i="1"/>
  <c r="BQ6" i="1"/>
  <c r="BO6" i="1"/>
  <c r="BQ5" i="1"/>
  <c r="BO5" i="1"/>
</calcChain>
</file>

<file path=xl/sharedStrings.xml><?xml version="1.0" encoding="utf-8"?>
<sst xmlns="http://schemas.openxmlformats.org/spreadsheetml/2006/main" count="416" uniqueCount="94">
  <si>
    <t xml:space="preserve">Koku sugu sadalījums Latvijas mežaudzēs. </t>
  </si>
  <si>
    <t>Platība, tūkst. ha</t>
  </si>
  <si>
    <t>Platība, %</t>
  </si>
  <si>
    <t>Krāja, milj. m³</t>
  </si>
  <si>
    <t>Krāja, %</t>
  </si>
  <si>
    <t>PAVISAM</t>
  </si>
  <si>
    <t>Priede</t>
  </si>
  <si>
    <t>Egle</t>
  </si>
  <si>
    <t>Bērzs</t>
  </si>
  <si>
    <t>Melnalksnis</t>
  </si>
  <si>
    <t>Baltalksnis</t>
  </si>
  <si>
    <t>Apse</t>
  </si>
  <si>
    <t>Ozols</t>
  </si>
  <si>
    <t>Osis</t>
  </si>
  <si>
    <t>Citi**</t>
  </si>
  <si>
    <t>Līdz 2008.gadam Valsts meža dienesta dati</t>
  </si>
  <si>
    <t>Sākot ar 2009.gadu Meža resursu monitoringa dati uz kārtējā gada 1. janvāri</t>
  </si>
  <si>
    <t>**- Iekļautas pārējās iepriekš neminētās koku sugas, gan pārējie skuju koki, gan pārējie lapu koki</t>
  </si>
  <si>
    <t>Meža iedalījums pēc īpašuma formas</t>
  </si>
  <si>
    <t>Mežu iedalījums</t>
  </si>
  <si>
    <t>Distribution of forests</t>
  </si>
  <si>
    <t xml:space="preserve">tūkst.ha </t>
  </si>
  <si>
    <t>%</t>
  </si>
  <si>
    <t>thsd ha</t>
  </si>
  <si>
    <r>
      <t>thsd ha</t>
    </r>
    <r>
      <rPr>
        <sz val="8"/>
        <color indexed="8"/>
        <rFont val="Times New Roman"/>
        <family val="1"/>
        <charset val="186"/>
      </rPr>
      <t xml:space="preserve"> </t>
    </r>
  </si>
  <si>
    <t xml:space="preserve">Kopā </t>
  </si>
  <si>
    <t>100.0</t>
  </si>
  <si>
    <t xml:space="preserve">Valsts meži </t>
  </si>
  <si>
    <t>49.9</t>
  </si>
  <si>
    <t>50.0</t>
  </si>
  <si>
    <t>50.3</t>
  </si>
  <si>
    <t>50.4</t>
  </si>
  <si>
    <t>50.5</t>
  </si>
  <si>
    <t>Pārējie meži</t>
  </si>
  <si>
    <t>50.1</t>
  </si>
  <si>
    <t>49.7</t>
  </si>
  <si>
    <t>49.6</t>
  </si>
  <si>
    <t>49.5</t>
  </si>
  <si>
    <r>
      <t>thsd ha</t>
    </r>
    <r>
      <rPr>
        <sz val="8"/>
        <rFont val="Times New Roman"/>
        <family val="1"/>
        <charset val="186"/>
      </rPr>
      <t xml:space="preserve"> </t>
    </r>
  </si>
  <si>
    <t>Kopā</t>
  </si>
  <si>
    <t>Valsts meži</t>
  </si>
  <si>
    <t>Meža zeme un koksnes krāja</t>
  </si>
  <si>
    <t xml:space="preserve">Meža zeme, tūkst.ha </t>
  </si>
  <si>
    <t xml:space="preserve">Mežs </t>
  </si>
  <si>
    <t>mežaudze</t>
  </si>
  <si>
    <t>mežaudze meža zemēs</t>
  </si>
  <si>
    <t>-</t>
  </si>
  <si>
    <t>mežaudze lauksaimniecības zemēs</t>
  </si>
  <si>
    <t>iznīkusi audze, degums, vējgāze, izcirtums</t>
  </si>
  <si>
    <t>Purvi (mežā)</t>
  </si>
  <si>
    <t>Lauces</t>
  </si>
  <si>
    <t>Pārplūstoši klajumi</t>
  </si>
  <si>
    <t>Zeme zem infrastruktūras objektiem, u.c.</t>
  </si>
  <si>
    <t>Pārējā meža zeme</t>
  </si>
  <si>
    <t>Mežainums, %</t>
  </si>
  <si>
    <t>Koksnes krāja mežā, milj.m3</t>
  </si>
  <si>
    <t xml:space="preserve">   t.sk. valsts mežos</t>
  </si>
  <si>
    <t>Sākot ar 2009.gadu -Meža resursu monitoringa dati uz kārtējā gada 1. janvāri</t>
  </si>
  <si>
    <t xml:space="preserve">5-3. MEŽAUDŽU VECUMA STRUKTŪRA </t>
  </si>
  <si>
    <t>01.01.2014.</t>
  </si>
  <si>
    <t>Vecuma klase</t>
  </si>
  <si>
    <t>Skuju koki</t>
  </si>
  <si>
    <t>Mīkstie lapu koki</t>
  </si>
  <si>
    <t>Cietie lapu koki</t>
  </si>
  <si>
    <t>tūkst.ha</t>
  </si>
  <si>
    <t>% no meža kopējās platības</t>
  </si>
  <si>
    <t>% no skuju koku meža platības</t>
  </si>
  <si>
    <t>% no mīksto lapu koku meža platības</t>
  </si>
  <si>
    <t>% no cieto lapu koku meža platības</t>
  </si>
  <si>
    <t>Jaunaudzes</t>
  </si>
  <si>
    <t>Vidēja vecuma audzes</t>
  </si>
  <si>
    <t>Briestaudzes</t>
  </si>
  <si>
    <t>Pieaugušas un  pāraugušas audzes</t>
  </si>
  <si>
    <t>Meža resursu monitoringa 2.cikla dati uz 2014. gada 1. janvāri</t>
  </si>
  <si>
    <t>Citi</t>
  </si>
  <si>
    <t>% no citu koku meža platības</t>
  </si>
  <si>
    <t>Meža resursu monitoringa 3.cikla dati uz 2019. gada 1. janvāri</t>
  </si>
  <si>
    <t>Meža resursu monitoringa  dati uz 01.01.2020.</t>
  </si>
  <si>
    <t>Meža resursu monitoringa  dati uz 01.01.2021.</t>
  </si>
  <si>
    <t xml:space="preserve">5-5. VIDĒJĀ KOKSNES KRĀJA SADALĪJUMĀ PĒC MEŽA TIPA </t>
  </si>
  <si>
    <t>uz 01.01.2014.</t>
  </si>
  <si>
    <r>
      <t xml:space="preserve">Meža augšanas apstākļu tipi - </t>
    </r>
    <r>
      <rPr>
        <i/>
        <sz val="8"/>
        <color indexed="8"/>
        <rFont val="Times New Roman"/>
        <family val="1"/>
        <charset val="186"/>
      </rPr>
      <t>Types of forest</t>
    </r>
  </si>
  <si>
    <t>sausieņi</t>
  </si>
  <si>
    <t>slapjaiņi</t>
  </si>
  <si>
    <t>purvaiņi</t>
  </si>
  <si>
    <t>āreņi</t>
  </si>
  <si>
    <t>kūdreņi</t>
  </si>
  <si>
    <t xml:space="preserve">Platība, % no kopējās meža platības </t>
  </si>
  <si>
    <r>
      <t>Vidējā koksnes krāja, m</t>
    </r>
    <r>
      <rPr>
        <vertAlign val="superscript"/>
        <sz val="8"/>
        <color indexed="8"/>
        <rFont val="Times New Roman"/>
        <family val="1"/>
        <charset val="186"/>
      </rPr>
      <t>3</t>
    </r>
    <r>
      <rPr>
        <sz val="8"/>
        <color indexed="8"/>
        <rFont val="Times New Roman"/>
        <family val="1"/>
        <charset val="186"/>
      </rPr>
      <t xml:space="preserve">/ha </t>
    </r>
  </si>
  <si>
    <t>uz 01.01.2019.</t>
  </si>
  <si>
    <t>uz 01.01.2020.</t>
  </si>
  <si>
    <t>uz 01.01.2021.</t>
  </si>
  <si>
    <t>Meža resursu monitoringa  dati uz 01.01.2022.</t>
  </si>
  <si>
    <t>uz 01.01.2022.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</si>
</sst>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€_-;\-* #,##0.00\ _€_-;_-* &quot;-&quot;??\ _€_-;_-@_-"/>
    <numFmt numFmtId="165" formatCode="0.00;[Red]0.00"/>
    <numFmt numFmtId="166" formatCode="#,##0.0"/>
    <numFmt numFmtId="167" formatCode="0;[Red]0"/>
    <numFmt numFmtId="168" formatCode="_-* #,##0\ _€_-;\-* #,##0\ _€_-;_-* &quot;-&quot;??\ _€_-;_-@_-"/>
    <numFmt numFmtId="169" formatCode="0.00000000"/>
    <numFmt numFmtId="170" formatCode="0.0"/>
    <numFmt numFmtId="171" formatCode="0.0;[Red]0.0"/>
    <numFmt numFmtId="172" formatCode="#,##0;[Red]#,##0"/>
    <numFmt numFmtId="173" formatCode="#,##0.000000000000"/>
  </numFmts>
  <fonts count="4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2"/>
      <name val="Times New Roman Baltic"/>
      <charset val="186"/>
    </font>
    <font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9"/>
      <color theme="4" tint="-0.249977111117893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9"/>
      <color rgb="FFFF0000"/>
      <name val="Calibri"/>
      <family val="2"/>
      <charset val="186"/>
      <scheme val="minor"/>
    </font>
    <font>
      <b/>
      <sz val="10"/>
      <name val="Times New Roman Baltic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9"/>
      <name val="Calibri"/>
      <family val="2"/>
      <charset val="186"/>
      <scheme val="minor"/>
    </font>
    <font>
      <b/>
      <sz val="7"/>
      <name val="Times New Roman"/>
      <family val="1"/>
      <charset val="186"/>
    </font>
    <font>
      <sz val="7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i/>
      <sz val="8"/>
      <color rgb="FF000000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4" tint="-0.249977111117893"/>
      <name val="Calibri"/>
      <family val="2"/>
      <charset val="186"/>
      <scheme val="minor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0"/>
      <name val="Times New Roman Baltic"/>
      <family val="1"/>
      <charset val="186"/>
    </font>
    <font>
      <sz val="10"/>
      <name val="Times New Roman Baltic"/>
      <family val="1"/>
      <charset val="186"/>
    </font>
    <font>
      <i/>
      <sz val="10"/>
      <name val="Times New Roman Baltic"/>
      <family val="1"/>
      <charset val="186"/>
    </font>
    <font>
      <i/>
      <sz val="10"/>
      <name val="Times New Roman Baltic"/>
      <charset val="186"/>
    </font>
    <font>
      <sz val="10"/>
      <name val="Times New Roman Baltic"/>
      <charset val="186"/>
    </font>
    <font>
      <i/>
      <sz val="11"/>
      <color theme="1"/>
      <name val="Calibri"/>
      <family val="2"/>
      <charset val="186"/>
      <scheme val="minor"/>
    </font>
    <font>
      <b/>
      <sz val="10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8"/>
      <color indexed="8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2"/>
      <name val="Times New Roman Baltic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2">
    <xf numFmtId="0" fontId="0" fillId="0" borderId="0" xfId="0"/>
    <xf numFmtId="0" fontId="4" fillId="0" borderId="0" xfId="0" applyFont="1"/>
    <xf numFmtId="2" fontId="10" fillId="0" borderId="2" xfId="0" applyNumberFormat="1" applyFont="1" applyBorder="1"/>
    <xf numFmtId="2" fontId="9" fillId="0" borderId="2" xfId="0" applyNumberFormat="1" applyFont="1" applyBorder="1"/>
    <xf numFmtId="0" fontId="5" fillId="0" borderId="0" xfId="0" applyFont="1"/>
    <xf numFmtId="2" fontId="11" fillId="0" borderId="0" xfId="0" applyNumberFormat="1" applyFont="1"/>
    <xf numFmtId="2" fontId="12" fillId="0" borderId="0" xfId="0" applyNumberFormat="1" applyFont="1"/>
    <xf numFmtId="49" fontId="4" fillId="0" borderId="0" xfId="0" applyNumberFormat="1" applyFont="1"/>
    <xf numFmtId="169" fontId="11" fillId="0" borderId="0" xfId="0" applyNumberFormat="1" applyFont="1"/>
    <xf numFmtId="165" fontId="8" fillId="0" borderId="0" xfId="0" applyNumberFormat="1" applyFont="1" applyAlignment="1">
      <alignment horizontal="left" vertical="center" wrapText="1"/>
    </xf>
    <xf numFmtId="167" fontId="4" fillId="0" borderId="0" xfId="0" applyNumberFormat="1" applyFont="1" applyAlignment="1">
      <alignment horizontal="center" wrapText="1"/>
    </xf>
    <xf numFmtId="168" fontId="4" fillId="0" borderId="0" xfId="1" applyNumberFormat="1" applyFont="1" applyFill="1" applyBorder="1" applyAlignment="1">
      <alignment wrapText="1"/>
    </xf>
    <xf numFmtId="0" fontId="13" fillId="0" borderId="0" xfId="0" applyFont="1" applyAlignment="1">
      <alignment vertical="center"/>
    </xf>
    <xf numFmtId="0" fontId="14" fillId="0" borderId="0" xfId="0" applyFont="1"/>
    <xf numFmtId="2" fontId="14" fillId="0" borderId="0" xfId="0" applyNumberFormat="1" applyFont="1"/>
    <xf numFmtId="0" fontId="0" fillId="0" borderId="0" xfId="0" applyProtection="1">
      <protection locked="0"/>
    </xf>
    <xf numFmtId="2" fontId="15" fillId="0" borderId="0" xfId="0" applyNumberFormat="1" applyFont="1"/>
    <xf numFmtId="168" fontId="4" fillId="0" borderId="0" xfId="1" applyNumberFormat="1" applyFont="1" applyBorder="1" applyAlignment="1">
      <alignment wrapText="1"/>
    </xf>
    <xf numFmtId="0" fontId="12" fillId="0" borderId="0" xfId="0" applyFont="1"/>
    <xf numFmtId="0" fontId="16" fillId="0" borderId="0" xfId="0" applyFont="1"/>
    <xf numFmtId="49" fontId="16" fillId="0" borderId="0" xfId="0" applyNumberFormat="1" applyFont="1"/>
    <xf numFmtId="2" fontId="20" fillId="0" borderId="2" xfId="0" applyNumberFormat="1" applyFont="1" applyBorder="1"/>
    <xf numFmtId="0" fontId="21" fillId="0" borderId="2" xfId="0" applyFont="1" applyBorder="1" applyAlignment="1">
      <alignment horizontal="right" wrapText="1"/>
    </xf>
    <xf numFmtId="170" fontId="22" fillId="0" borderId="2" xfId="0" applyNumberFormat="1" applyFont="1" applyBorder="1" applyAlignment="1">
      <alignment horizontal="right" wrapText="1"/>
    </xf>
    <xf numFmtId="0" fontId="23" fillId="0" borderId="9" xfId="0" applyFont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wrapText="1"/>
    </xf>
    <xf numFmtId="0" fontId="17" fillId="0" borderId="14" xfId="0" applyFont="1" applyBorder="1" applyAlignment="1">
      <alignment wrapText="1"/>
    </xf>
    <xf numFmtId="0" fontId="21" fillId="0" borderId="15" xfId="0" applyFont="1" applyBorder="1" applyAlignment="1">
      <alignment horizontal="right" wrapText="1"/>
    </xf>
    <xf numFmtId="1" fontId="21" fillId="0" borderId="15" xfId="0" applyNumberFormat="1" applyFont="1" applyBorder="1" applyAlignment="1">
      <alignment horizontal="right" wrapText="1"/>
    </xf>
    <xf numFmtId="170" fontId="21" fillId="0" borderId="15" xfId="0" applyNumberFormat="1" applyFont="1" applyBorder="1" applyAlignment="1">
      <alignment horizontal="right" wrapText="1"/>
    </xf>
    <xf numFmtId="0" fontId="23" fillId="0" borderId="16" xfId="0" applyFont="1" applyBorder="1" applyAlignment="1">
      <alignment wrapText="1"/>
    </xf>
    <xf numFmtId="0" fontId="22" fillId="0" borderId="2" xfId="0" applyFont="1" applyBorder="1" applyAlignment="1">
      <alignment horizontal="right" wrapText="1"/>
    </xf>
    <xf numFmtId="1" fontId="22" fillId="0" borderId="2" xfId="0" applyNumberFormat="1" applyFont="1" applyBorder="1" applyAlignment="1">
      <alignment horizontal="right" wrapText="1"/>
    </xf>
    <xf numFmtId="49" fontId="0" fillId="0" borderId="0" xfId="0" applyNumberFormat="1"/>
    <xf numFmtId="0" fontId="24" fillId="0" borderId="17" xfId="0" applyFont="1" applyBorder="1" applyAlignment="1">
      <alignment horizontal="center" vertical="top" wrapText="1"/>
    </xf>
    <xf numFmtId="0" fontId="0" fillId="0" borderId="17" xfId="0" applyBorder="1" applyAlignment="1">
      <alignment vertical="top" wrapText="1"/>
    </xf>
    <xf numFmtId="171" fontId="22" fillId="0" borderId="2" xfId="0" applyNumberFormat="1" applyFont="1" applyBorder="1" applyAlignment="1">
      <alignment horizontal="right" wrapText="1"/>
    </xf>
    <xf numFmtId="0" fontId="26" fillId="0" borderId="0" xfId="0" applyFont="1" applyAlignment="1">
      <alignment horizontal="left" indent="2"/>
    </xf>
    <xf numFmtId="0" fontId="23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vertical="top" wrapText="1"/>
    </xf>
    <xf numFmtId="1" fontId="18" fillId="0" borderId="2" xfId="0" applyNumberFormat="1" applyFont="1" applyBorder="1" applyAlignment="1">
      <alignment horizontal="right" vertical="top" wrapText="1"/>
    </xf>
    <xf numFmtId="0" fontId="18" fillId="0" borderId="2" xfId="0" applyFont="1" applyBorder="1" applyAlignment="1">
      <alignment vertical="top" wrapText="1"/>
    </xf>
    <xf numFmtId="0" fontId="23" fillId="0" borderId="2" xfId="0" applyFont="1" applyBorder="1" applyAlignment="1">
      <alignment wrapText="1"/>
    </xf>
    <xf numFmtId="0" fontId="27" fillId="0" borderId="0" xfId="0" applyFont="1"/>
    <xf numFmtId="1" fontId="0" fillId="0" borderId="0" xfId="0" applyNumberFormat="1"/>
    <xf numFmtId="2" fontId="0" fillId="0" borderId="0" xfId="0" applyNumberFormat="1"/>
    <xf numFmtId="2" fontId="18" fillId="0" borderId="2" xfId="0" applyNumberFormat="1" applyFont="1" applyBorder="1" applyAlignment="1">
      <alignment horizontal="right" vertical="top" wrapText="1"/>
    </xf>
    <xf numFmtId="1" fontId="12" fillId="0" borderId="2" xfId="0" applyNumberFormat="1" applyFont="1" applyBorder="1"/>
    <xf numFmtId="2" fontId="29" fillId="0" borderId="2" xfId="0" applyNumberFormat="1" applyFont="1" applyBorder="1" applyAlignment="1">
      <alignment horizontal="right" vertical="top" wrapText="1"/>
    </xf>
    <xf numFmtId="0" fontId="30" fillId="0" borderId="0" xfId="0" applyFont="1"/>
    <xf numFmtId="0" fontId="30" fillId="2" borderId="7" xfId="0" applyFont="1" applyFill="1" applyBorder="1" applyAlignment="1">
      <alignment horizontal="center"/>
    </xf>
    <xf numFmtId="0" fontId="30" fillId="2" borderId="23" xfId="0" applyFont="1" applyFill="1" applyBorder="1" applyAlignment="1">
      <alignment horizontal="center" vertical="top" wrapText="1"/>
    </xf>
    <xf numFmtId="0" fontId="30" fillId="2" borderId="24" xfId="0" applyFont="1" applyFill="1" applyBorder="1" applyAlignment="1">
      <alignment horizontal="center" vertical="top" wrapText="1"/>
    </xf>
    <xf numFmtId="0" fontId="30" fillId="0" borderId="25" xfId="0" applyFont="1" applyBorder="1"/>
    <xf numFmtId="0" fontId="30" fillId="0" borderId="26" xfId="0" applyFont="1" applyBorder="1"/>
    <xf numFmtId="49" fontId="30" fillId="0" borderId="26" xfId="0" applyNumberFormat="1" applyFont="1" applyBorder="1"/>
    <xf numFmtId="49" fontId="30" fillId="0" borderId="27" xfId="0" applyNumberFormat="1" applyFont="1" applyBorder="1"/>
    <xf numFmtId="3" fontId="30" fillId="0" borderId="23" xfId="0" applyNumberFormat="1" applyFont="1" applyBorder="1"/>
    <xf numFmtId="3" fontId="30" fillId="0" borderId="24" xfId="0" applyNumberFormat="1" applyFont="1" applyBorder="1"/>
    <xf numFmtId="0" fontId="31" fillId="0" borderId="19" xfId="0" applyFont="1" applyBorder="1"/>
    <xf numFmtId="0" fontId="31" fillId="0" borderId="4" xfId="0" applyFont="1" applyBorder="1"/>
    <xf numFmtId="49" fontId="31" fillId="0" borderId="4" xfId="0" applyNumberFormat="1" applyFont="1" applyBorder="1"/>
    <xf numFmtId="49" fontId="31" fillId="0" borderId="28" xfId="0" applyNumberFormat="1" applyFont="1" applyBorder="1"/>
    <xf numFmtId="3" fontId="31" fillId="0" borderId="29" xfId="0" applyNumberFormat="1" applyFont="1" applyBorder="1"/>
    <xf numFmtId="3" fontId="31" fillId="0" borderId="28" xfId="0" applyNumberFormat="1" applyFont="1" applyBorder="1"/>
    <xf numFmtId="0" fontId="32" fillId="0" borderId="19" xfId="0" applyFont="1" applyBorder="1"/>
    <xf numFmtId="0" fontId="32" fillId="0" borderId="4" xfId="0" applyFont="1" applyBorder="1"/>
    <xf numFmtId="3" fontId="31" fillId="0" borderId="29" xfId="0" applyNumberFormat="1" applyFont="1" applyBorder="1" applyAlignment="1">
      <alignment horizontal="right"/>
    </xf>
    <xf numFmtId="49" fontId="32" fillId="0" borderId="4" xfId="0" applyNumberFormat="1" applyFont="1" applyBorder="1"/>
    <xf numFmtId="49" fontId="32" fillId="0" borderId="28" xfId="0" applyNumberFormat="1" applyFont="1" applyBorder="1"/>
    <xf numFmtId="3" fontId="33" fillId="0" borderId="29" xfId="0" applyNumberFormat="1" applyFont="1" applyBorder="1" applyAlignment="1">
      <alignment horizontal="right"/>
    </xf>
    <xf numFmtId="49" fontId="32" fillId="0" borderId="27" xfId="0" applyNumberFormat="1" applyFont="1" applyBorder="1"/>
    <xf numFmtId="3" fontId="33" fillId="0" borderId="30" xfId="0" applyNumberFormat="1" applyFont="1" applyBorder="1" applyAlignment="1">
      <alignment horizontal="right"/>
    </xf>
    <xf numFmtId="0" fontId="0" fillId="0" borderId="19" xfId="0" applyBorder="1"/>
    <xf numFmtId="0" fontId="0" fillId="0" borderId="4" xfId="0" applyBorder="1"/>
    <xf numFmtId="49" fontId="0" fillId="0" borderId="28" xfId="0" applyNumberFormat="1" applyBorder="1"/>
    <xf numFmtId="49" fontId="0" fillId="0" borderId="26" xfId="0" applyNumberFormat="1" applyBorder="1"/>
    <xf numFmtId="3" fontId="34" fillId="0" borderId="30" xfId="0" applyNumberFormat="1" applyFont="1" applyBorder="1"/>
    <xf numFmtId="49" fontId="31" fillId="0" borderId="27" xfId="0" applyNumberFormat="1" applyFont="1" applyBorder="1"/>
    <xf numFmtId="3" fontId="34" fillId="0" borderId="27" xfId="0" applyNumberFormat="1" applyFont="1" applyBorder="1"/>
    <xf numFmtId="0" fontId="16" fillId="0" borderId="19" xfId="0" applyFont="1" applyBorder="1"/>
    <xf numFmtId="0" fontId="16" fillId="0" borderId="4" xfId="0" applyFont="1" applyBorder="1"/>
    <xf numFmtId="49" fontId="16" fillId="0" borderId="4" xfId="0" applyNumberFormat="1" applyFont="1" applyBorder="1"/>
    <xf numFmtId="49" fontId="16" fillId="0" borderId="27" xfId="0" applyNumberFormat="1" applyFont="1" applyBorder="1"/>
    <xf numFmtId="3" fontId="16" fillId="0" borderId="30" xfId="0" applyNumberFormat="1" applyFont="1" applyBorder="1"/>
    <xf numFmtId="3" fontId="16" fillId="0" borderId="27" xfId="0" applyNumberFormat="1" applyFont="1" applyBorder="1"/>
    <xf numFmtId="0" fontId="16" fillId="0" borderId="20" xfId="0" applyFont="1" applyBorder="1"/>
    <xf numFmtId="0" fontId="16" fillId="0" borderId="31" xfId="0" applyFont="1" applyBorder="1"/>
    <xf numFmtId="49" fontId="16" fillId="0" borderId="31" xfId="0" applyNumberFormat="1" applyFont="1" applyBorder="1"/>
    <xf numFmtId="49" fontId="16" fillId="0" borderId="32" xfId="0" applyNumberFormat="1" applyFont="1" applyBorder="1"/>
    <xf numFmtId="3" fontId="16" fillId="0" borderId="33" xfId="0" applyNumberFormat="1" applyFont="1" applyBorder="1"/>
    <xf numFmtId="3" fontId="16" fillId="0" borderId="32" xfId="0" applyNumberFormat="1" applyFont="1" applyBorder="1"/>
    <xf numFmtId="0" fontId="30" fillId="0" borderId="0" xfId="0" applyFont="1" applyAlignment="1">
      <alignment horizontal="left"/>
    </xf>
    <xf numFmtId="0" fontId="30" fillId="2" borderId="34" xfId="0" applyFont="1" applyFill="1" applyBorder="1" applyAlignment="1">
      <alignment horizontal="center"/>
    </xf>
    <xf numFmtId="0" fontId="30" fillId="2" borderId="34" xfId="0" applyFont="1" applyFill="1" applyBorder="1" applyAlignment="1">
      <alignment horizontal="center" vertical="top" wrapText="1"/>
    </xf>
    <xf numFmtId="0" fontId="30" fillId="2" borderId="10" xfId="0" applyFont="1" applyFill="1" applyBorder="1" applyAlignment="1">
      <alignment horizontal="center" vertical="top" wrapText="1"/>
    </xf>
    <xf numFmtId="3" fontId="30" fillId="0" borderId="6" xfId="0" applyNumberFormat="1" applyFont="1" applyBorder="1" applyAlignment="1">
      <alignment horizontal="right"/>
    </xf>
    <xf numFmtId="3" fontId="30" fillId="0" borderId="24" xfId="0" applyNumberFormat="1" applyFont="1" applyBorder="1" applyAlignment="1">
      <alignment horizontal="right"/>
    </xf>
    <xf numFmtId="3" fontId="30" fillId="0" borderId="23" xfId="0" applyNumberFormat="1" applyFont="1" applyBorder="1" applyAlignment="1">
      <alignment horizontal="right"/>
    </xf>
    <xf numFmtId="3" fontId="30" fillId="0" borderId="18" xfId="0" applyNumberFormat="1" applyFont="1" applyBorder="1" applyAlignment="1">
      <alignment horizontal="right"/>
    </xf>
    <xf numFmtId="172" fontId="31" fillId="0" borderId="28" xfId="0" applyNumberFormat="1" applyFont="1" applyBorder="1" applyAlignment="1">
      <alignment horizontal="right"/>
    </xf>
    <xf numFmtId="3" fontId="31" fillId="0" borderId="28" xfId="0" applyNumberFormat="1" applyFont="1" applyBorder="1" applyAlignment="1">
      <alignment horizontal="right"/>
    </xf>
    <xf numFmtId="3" fontId="31" fillId="0" borderId="19" xfId="0" applyNumberFormat="1" applyFont="1" applyBorder="1" applyAlignment="1">
      <alignment horizontal="right"/>
    </xf>
    <xf numFmtId="3" fontId="33" fillId="0" borderId="4" xfId="0" applyNumberFormat="1" applyFont="1" applyBorder="1" applyAlignment="1">
      <alignment horizontal="right"/>
    </xf>
    <xf numFmtId="3" fontId="33" fillId="0" borderId="2" xfId="0" applyNumberFormat="1" applyFont="1" applyBorder="1" applyAlignment="1">
      <alignment horizontal="right"/>
    </xf>
    <xf numFmtId="3" fontId="33" fillId="0" borderId="28" xfId="0" applyNumberFormat="1" applyFont="1" applyBorder="1" applyAlignment="1">
      <alignment horizontal="right"/>
    </xf>
    <xf numFmtId="167" fontId="35" fillId="0" borderId="2" xfId="0" applyNumberFormat="1" applyFont="1" applyBorder="1" applyAlignment="1">
      <alignment horizontal="right"/>
    </xf>
    <xf numFmtId="3" fontId="33" fillId="0" borderId="27" xfId="0" applyNumberFormat="1" applyFont="1" applyBorder="1" applyAlignment="1">
      <alignment horizontal="right"/>
    </xf>
    <xf numFmtId="49" fontId="0" fillId="0" borderId="4" xfId="0" applyNumberFormat="1" applyBorder="1"/>
    <xf numFmtId="3" fontId="16" fillId="0" borderId="30" xfId="0" applyNumberFormat="1" applyFont="1" applyBorder="1" applyAlignment="1">
      <alignment horizontal="right"/>
    </xf>
    <xf numFmtId="3" fontId="16" fillId="0" borderId="27" xfId="0" applyNumberFormat="1" applyFont="1" applyBorder="1" applyAlignment="1">
      <alignment horizontal="right"/>
    </xf>
    <xf numFmtId="3" fontId="16" fillId="0" borderId="25" xfId="0" applyNumberFormat="1" applyFont="1" applyBorder="1" applyAlignment="1">
      <alignment horizontal="right"/>
    </xf>
    <xf numFmtId="3" fontId="16" fillId="0" borderId="32" xfId="0" applyNumberFormat="1" applyFont="1" applyBorder="1" applyAlignment="1">
      <alignment horizontal="right"/>
    </xf>
    <xf numFmtId="3" fontId="16" fillId="0" borderId="33" xfId="0" applyNumberFormat="1" applyFont="1" applyBorder="1" applyAlignment="1">
      <alignment horizontal="right"/>
    </xf>
    <xf numFmtId="3" fontId="16" fillId="0" borderId="35" xfId="0" applyNumberFormat="1" applyFont="1" applyBorder="1" applyAlignment="1">
      <alignment horizontal="right"/>
    </xf>
    <xf numFmtId="49" fontId="31" fillId="0" borderId="26" xfId="0" applyNumberFormat="1" applyFont="1" applyBorder="1"/>
    <xf numFmtId="3" fontId="31" fillId="0" borderId="4" xfId="0" applyNumberFormat="1" applyFont="1" applyBorder="1" applyAlignment="1">
      <alignment horizontal="right"/>
    </xf>
    <xf numFmtId="0" fontId="36" fillId="0" borderId="0" xfId="0" applyFont="1"/>
    <xf numFmtId="0" fontId="37" fillId="0" borderId="0" xfId="0" applyFont="1" applyAlignment="1">
      <alignment horizontal="left" indent="3"/>
    </xf>
    <xf numFmtId="1" fontId="18" fillId="0" borderId="2" xfId="0" applyNumberFormat="1" applyFont="1" applyBorder="1" applyAlignment="1">
      <alignment horizontal="right" wrapText="1"/>
    </xf>
    <xf numFmtId="2" fontId="18" fillId="0" borderId="0" xfId="0" applyNumberFormat="1" applyFont="1" applyAlignment="1">
      <alignment horizontal="right" vertical="top" wrapText="1"/>
    </xf>
    <xf numFmtId="165" fontId="18" fillId="0" borderId="2" xfId="0" applyNumberFormat="1" applyFont="1" applyBorder="1" applyAlignment="1">
      <alignment horizontal="right" vertical="top" wrapText="1"/>
    </xf>
    <xf numFmtId="1" fontId="18" fillId="0" borderId="0" xfId="0" applyNumberFormat="1" applyFont="1" applyAlignment="1">
      <alignment horizontal="center" vertical="top" wrapText="1"/>
    </xf>
    <xf numFmtId="0" fontId="28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3" fillId="0" borderId="1" xfId="0" applyFont="1" applyBorder="1"/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wrapText="1"/>
    </xf>
    <xf numFmtId="3" fontId="6" fillId="0" borderId="2" xfId="0" applyNumberFormat="1" applyFont="1" applyBorder="1" applyAlignment="1">
      <alignment wrapText="1"/>
    </xf>
    <xf numFmtId="165" fontId="6" fillId="0" borderId="2" xfId="0" applyNumberFormat="1" applyFont="1" applyBorder="1" applyAlignment="1">
      <alignment wrapText="1"/>
    </xf>
    <xf numFmtId="167" fontId="6" fillId="0" borderId="2" xfId="0" applyNumberFormat="1" applyFont="1" applyBorder="1" applyAlignment="1">
      <alignment wrapText="1"/>
    </xf>
    <xf numFmtId="1" fontId="6" fillId="0" borderId="2" xfId="0" applyNumberFormat="1" applyFont="1" applyBorder="1" applyAlignment="1">
      <alignment horizontal="center" wrapText="1"/>
    </xf>
    <xf numFmtId="167" fontId="6" fillId="0" borderId="2" xfId="0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68" fontId="4" fillId="0" borderId="2" xfId="1" applyNumberFormat="1" applyFont="1" applyFill="1" applyBorder="1" applyAlignment="1">
      <alignment wrapText="1"/>
    </xf>
    <xf numFmtId="165" fontId="8" fillId="0" borderId="2" xfId="0" applyNumberFormat="1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165" fontId="4" fillId="0" borderId="2" xfId="0" applyNumberFormat="1" applyFont="1" applyBorder="1" applyAlignment="1">
      <alignment wrapText="1"/>
    </xf>
    <xf numFmtId="1" fontId="4" fillId="0" borderId="2" xfId="0" applyNumberFormat="1" applyFont="1" applyBorder="1" applyAlignment="1">
      <alignment horizontal="center" wrapText="1"/>
    </xf>
    <xf numFmtId="165" fontId="4" fillId="0" borderId="0" xfId="0" applyNumberFormat="1" applyFont="1"/>
    <xf numFmtId="166" fontId="4" fillId="0" borderId="2" xfId="0" applyNumberFormat="1" applyFont="1" applyBorder="1" applyAlignment="1">
      <alignment horizontal="right" wrapText="1"/>
    </xf>
    <xf numFmtId="167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165" fontId="8" fillId="0" borderId="2" xfId="0" applyNumberFormat="1" applyFont="1" applyBorder="1" applyAlignment="1">
      <alignment horizontal="left"/>
    </xf>
    <xf numFmtId="165" fontId="4" fillId="0" borderId="6" xfId="0" applyNumberFormat="1" applyFont="1" applyBorder="1" applyAlignment="1">
      <alignment wrapText="1"/>
    </xf>
    <xf numFmtId="2" fontId="9" fillId="0" borderId="0" xfId="0" applyNumberFormat="1" applyFont="1"/>
    <xf numFmtId="0" fontId="23" fillId="0" borderId="0" xfId="0" applyFont="1" applyAlignment="1">
      <alignment wrapText="1"/>
    </xf>
    <xf numFmtId="2" fontId="20" fillId="0" borderId="0" xfId="0" applyNumberFormat="1" applyFont="1"/>
    <xf numFmtId="170" fontId="22" fillId="0" borderId="0" xfId="0" applyNumberFormat="1" applyFont="1" applyAlignment="1">
      <alignment horizontal="right" wrapText="1"/>
    </xf>
    <xf numFmtId="2" fontId="20" fillId="3" borderId="2" xfId="0" applyNumberFormat="1" applyFont="1" applyFill="1" applyBorder="1"/>
    <xf numFmtId="170" fontId="22" fillId="3" borderId="2" xfId="0" applyNumberFormat="1" applyFont="1" applyFill="1" applyBorder="1" applyAlignment="1">
      <alignment horizontal="right" wrapText="1"/>
    </xf>
    <xf numFmtId="0" fontId="30" fillId="2" borderId="8" xfId="0" applyFont="1" applyFill="1" applyBorder="1" applyAlignment="1">
      <alignment horizontal="center"/>
    </xf>
    <xf numFmtId="0" fontId="22" fillId="0" borderId="0" xfId="0" applyFont="1" applyAlignment="1">
      <alignment horizontal="right" wrapText="1"/>
    </xf>
    <xf numFmtId="1" fontId="22" fillId="0" borderId="0" xfId="0" applyNumberFormat="1" applyFont="1" applyAlignment="1">
      <alignment horizontal="right" wrapText="1"/>
    </xf>
    <xf numFmtId="171" fontId="22" fillId="0" borderId="0" xfId="0" applyNumberFormat="1" applyFont="1" applyAlignment="1">
      <alignment horizontal="right" wrapText="1"/>
    </xf>
    <xf numFmtId="2" fontId="20" fillId="3" borderId="0" xfId="0" applyNumberFormat="1" applyFont="1" applyFill="1"/>
    <xf numFmtId="170" fontId="22" fillId="3" borderId="0" xfId="0" applyNumberFormat="1" applyFont="1" applyFill="1" applyAlignment="1">
      <alignment horizontal="right" wrapText="1"/>
    </xf>
    <xf numFmtId="3" fontId="34" fillId="0" borderId="38" xfId="0" applyNumberFormat="1" applyFont="1" applyBorder="1" applyAlignment="1">
      <alignment horizontal="right"/>
    </xf>
    <xf numFmtId="2" fontId="11" fillId="0" borderId="39" xfId="0" applyNumberFormat="1" applyFont="1" applyBorder="1"/>
    <xf numFmtId="49" fontId="40" fillId="0" borderId="0" xfId="0" applyNumberFormat="1" applyFont="1"/>
    <xf numFmtId="2" fontId="20" fillId="0" borderId="6" xfId="0" applyNumberFormat="1" applyFont="1" applyBorder="1"/>
    <xf numFmtId="0" fontId="21" fillId="0" borderId="6" xfId="0" applyFont="1" applyBorder="1" applyAlignment="1">
      <alignment horizontal="right" wrapText="1"/>
    </xf>
    <xf numFmtId="0" fontId="24" fillId="0" borderId="33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right" wrapText="1"/>
    </xf>
    <xf numFmtId="0" fontId="19" fillId="0" borderId="36" xfId="0" applyFont="1" applyBorder="1" applyAlignment="1">
      <alignment horizontal="center" wrapText="1"/>
    </xf>
    <xf numFmtId="170" fontId="21" fillId="0" borderId="6" xfId="0" applyNumberFormat="1" applyFont="1" applyBorder="1" applyAlignment="1">
      <alignment horizontal="right" wrapText="1"/>
    </xf>
    <xf numFmtId="0" fontId="19" fillId="0" borderId="33" xfId="0" applyFont="1" applyBorder="1" applyAlignment="1">
      <alignment horizontal="center" wrapText="1"/>
    </xf>
    <xf numFmtId="2" fontId="20" fillId="3" borderId="6" xfId="0" applyNumberFormat="1" applyFont="1" applyFill="1" applyBorder="1"/>
    <xf numFmtId="0" fontId="21" fillId="3" borderId="6" xfId="0" applyFont="1" applyFill="1" applyBorder="1" applyAlignment="1">
      <alignment horizontal="right" wrapText="1"/>
    </xf>
    <xf numFmtId="0" fontId="18" fillId="3" borderId="23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wrapText="1"/>
    </xf>
    <xf numFmtId="0" fontId="0" fillId="0" borderId="33" xfId="0" applyBorder="1" applyAlignment="1">
      <alignment vertical="top" wrapText="1"/>
    </xf>
    <xf numFmtId="0" fontId="17" fillId="0" borderId="15" xfId="0" applyFont="1" applyBorder="1" applyAlignment="1">
      <alignment wrapText="1"/>
    </xf>
    <xf numFmtId="0" fontId="19" fillId="3" borderId="33" xfId="0" applyFont="1" applyFill="1" applyBorder="1" applyAlignment="1">
      <alignment horizontal="center" wrapText="1"/>
    </xf>
    <xf numFmtId="0" fontId="19" fillId="0" borderId="33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 vertical="top" wrapText="1"/>
    </xf>
    <xf numFmtId="0" fontId="41" fillId="0" borderId="0" xfId="0" applyFont="1"/>
    <xf numFmtId="0" fontId="23" fillId="0" borderId="2" xfId="0" applyFont="1" applyBorder="1" applyAlignment="1">
      <alignment horizontal="center" vertical="top" wrapText="1"/>
    </xf>
    <xf numFmtId="3" fontId="0" fillId="0" borderId="0" xfId="0" applyNumberFormat="1"/>
    <xf numFmtId="0" fontId="5" fillId="0" borderId="0" xfId="0" applyFont="1" applyAlignment="1"/>
    <xf numFmtId="1" fontId="12" fillId="0" borderId="2" xfId="0" applyNumberFormat="1" applyFont="1" applyBorder="1" applyAlignment="1">
      <alignment vertical="top"/>
    </xf>
    <xf numFmtId="173" fontId="0" fillId="0" borderId="0" xfId="0" applyNumberForma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wrapText="1"/>
    </xf>
    <xf numFmtId="0" fontId="18" fillId="3" borderId="36" xfId="0" applyFont="1" applyFill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33" xfId="0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0" fontId="18" fillId="0" borderId="36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3" borderId="7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 wrapText="1"/>
    </xf>
    <xf numFmtId="0" fontId="23" fillId="0" borderId="33" xfId="0" applyFont="1" applyBorder="1" applyAlignment="1">
      <alignment horizontal="center" wrapText="1"/>
    </xf>
    <xf numFmtId="0" fontId="17" fillId="0" borderId="7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30" fillId="2" borderId="22" xfId="0" applyFont="1" applyFill="1" applyBorder="1" applyAlignment="1">
      <alignment horizontal="center"/>
    </xf>
    <xf numFmtId="0" fontId="23" fillId="0" borderId="21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7" fillId="0" borderId="26" xfId="0" applyFont="1" applyBorder="1" applyAlignment="1">
      <alignment horizontal="center"/>
    </xf>
    <xf numFmtId="0" fontId="42" fillId="0" borderId="4" xfId="0" applyFont="1" applyBorder="1"/>
    <xf numFmtId="49" fontId="33" fillId="0" borderId="28" xfId="0" applyNumberFormat="1" applyFont="1" applyBorder="1"/>
    <xf numFmtId="0" fontId="42" fillId="0" borderId="2" xfId="0" applyFont="1" applyBorder="1"/>
  </cellXfs>
  <cellStyles count="2">
    <cellStyle name="Komat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1"/>
  <sheetViews>
    <sheetView tabSelected="1" workbookViewId="0">
      <pane xSplit="1" topLeftCell="BJ1" activePane="topRight" state="frozen"/>
      <selection pane="topRight" activeCell="BZ13" sqref="BZ13"/>
    </sheetView>
  </sheetViews>
  <sheetFormatPr defaultRowHeight="14.4" x14ac:dyDescent="0.3"/>
  <cols>
    <col min="1" max="1" width="41.109375" customWidth="1"/>
    <col min="60" max="62" width="8.88671875" customWidth="1"/>
  </cols>
  <sheetData>
    <row r="1" spans="1:77" ht="15.6" x14ac:dyDescent="0.3">
      <c r="A1" s="126" t="s">
        <v>0</v>
      </c>
      <c r="B1" s="127"/>
      <c r="C1" s="128"/>
      <c r="D1" s="128"/>
      <c r="E1" s="127"/>
      <c r="F1" s="128"/>
      <c r="G1" s="128"/>
      <c r="H1" s="127"/>
      <c r="I1" s="128"/>
      <c r="J1" s="128"/>
      <c r="K1" s="127"/>
      <c r="L1" s="128"/>
      <c r="M1" s="128"/>
      <c r="N1" s="127"/>
      <c r="O1" s="128"/>
      <c r="P1" s="128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9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77" ht="15.75" customHeight="1" x14ac:dyDescent="0.3">
      <c r="A2" s="192"/>
      <c r="B2" s="193">
        <v>2004</v>
      </c>
      <c r="C2" s="193"/>
      <c r="D2" s="193"/>
      <c r="E2" s="193"/>
      <c r="F2" s="193">
        <v>2005</v>
      </c>
      <c r="G2" s="193"/>
      <c r="H2" s="193"/>
      <c r="I2" s="193"/>
      <c r="J2" s="193">
        <v>2006</v>
      </c>
      <c r="K2" s="193"/>
      <c r="L2" s="193"/>
      <c r="M2" s="193"/>
      <c r="N2" s="193">
        <v>2007</v>
      </c>
      <c r="O2" s="193"/>
      <c r="P2" s="193"/>
      <c r="Q2" s="193"/>
      <c r="R2" s="189">
        <v>2008</v>
      </c>
      <c r="S2" s="190"/>
      <c r="T2" s="190"/>
      <c r="U2" s="191"/>
      <c r="V2" s="189">
        <v>2009</v>
      </c>
      <c r="W2" s="190"/>
      <c r="X2" s="190"/>
      <c r="Y2" s="191"/>
      <c r="Z2" s="193">
        <v>2010</v>
      </c>
      <c r="AA2" s="193"/>
      <c r="AB2" s="193"/>
      <c r="AC2" s="193"/>
      <c r="AD2" s="193">
        <v>2011</v>
      </c>
      <c r="AE2" s="193"/>
      <c r="AF2" s="193"/>
      <c r="AG2" s="193"/>
      <c r="AH2" s="193">
        <v>2012</v>
      </c>
      <c r="AI2" s="193"/>
      <c r="AJ2" s="193"/>
      <c r="AK2" s="193"/>
      <c r="AL2" s="193">
        <v>2013</v>
      </c>
      <c r="AM2" s="193"/>
      <c r="AN2" s="193"/>
      <c r="AO2" s="193"/>
      <c r="AP2" s="189">
        <v>2014</v>
      </c>
      <c r="AQ2" s="190"/>
      <c r="AR2" s="190"/>
      <c r="AS2" s="191"/>
      <c r="AT2" s="189">
        <v>2015</v>
      </c>
      <c r="AU2" s="190"/>
      <c r="AV2" s="190"/>
      <c r="AW2" s="191"/>
      <c r="AX2" s="189">
        <v>2016</v>
      </c>
      <c r="AY2" s="190"/>
      <c r="AZ2" s="190"/>
      <c r="BA2" s="191"/>
      <c r="BB2" s="194">
        <v>2017</v>
      </c>
      <c r="BC2" s="195"/>
      <c r="BD2" s="195"/>
      <c r="BE2" s="196"/>
      <c r="BF2" s="189">
        <v>2018</v>
      </c>
      <c r="BG2" s="190"/>
      <c r="BH2" s="190"/>
      <c r="BI2" s="191"/>
      <c r="BJ2" s="189">
        <v>2019</v>
      </c>
      <c r="BK2" s="190"/>
      <c r="BL2" s="190"/>
      <c r="BM2" s="191"/>
      <c r="BN2" s="189">
        <v>2020</v>
      </c>
      <c r="BO2" s="190"/>
      <c r="BP2" s="190"/>
      <c r="BQ2" s="191"/>
      <c r="BR2" s="189">
        <v>2021</v>
      </c>
      <c r="BS2" s="190"/>
      <c r="BT2" s="190"/>
      <c r="BU2" s="191"/>
      <c r="BV2" s="189">
        <v>2022</v>
      </c>
      <c r="BW2" s="190"/>
      <c r="BX2" s="190"/>
      <c r="BY2" s="191"/>
    </row>
    <row r="3" spans="1:77" ht="46.8" x14ac:dyDescent="0.3">
      <c r="A3" s="192"/>
      <c r="B3" s="130" t="s">
        <v>1</v>
      </c>
      <c r="C3" s="130" t="s">
        <v>2</v>
      </c>
      <c r="D3" s="130" t="s">
        <v>3</v>
      </c>
      <c r="E3" s="130" t="s">
        <v>4</v>
      </c>
      <c r="F3" s="130" t="s">
        <v>1</v>
      </c>
      <c r="G3" s="130" t="s">
        <v>2</v>
      </c>
      <c r="H3" s="130" t="s">
        <v>3</v>
      </c>
      <c r="I3" s="130" t="s">
        <v>4</v>
      </c>
      <c r="J3" s="130" t="s">
        <v>1</v>
      </c>
      <c r="K3" s="130" t="s">
        <v>2</v>
      </c>
      <c r="L3" s="130" t="s">
        <v>3</v>
      </c>
      <c r="M3" s="130" t="s">
        <v>4</v>
      </c>
      <c r="N3" s="130" t="s">
        <v>1</v>
      </c>
      <c r="O3" s="130" t="s">
        <v>2</v>
      </c>
      <c r="P3" s="130" t="s">
        <v>3</v>
      </c>
      <c r="Q3" s="130" t="s">
        <v>4</v>
      </c>
      <c r="R3" s="130" t="s">
        <v>1</v>
      </c>
      <c r="S3" s="130" t="s">
        <v>2</v>
      </c>
      <c r="T3" s="130" t="s">
        <v>3</v>
      </c>
      <c r="U3" s="130" t="s">
        <v>4</v>
      </c>
      <c r="V3" s="130" t="s">
        <v>1</v>
      </c>
      <c r="W3" s="130" t="s">
        <v>2</v>
      </c>
      <c r="X3" s="130" t="s">
        <v>3</v>
      </c>
      <c r="Y3" s="130" t="s">
        <v>4</v>
      </c>
      <c r="Z3" s="130" t="s">
        <v>1</v>
      </c>
      <c r="AA3" s="130" t="s">
        <v>2</v>
      </c>
      <c r="AB3" s="130" t="s">
        <v>3</v>
      </c>
      <c r="AC3" s="130" t="s">
        <v>4</v>
      </c>
      <c r="AD3" s="130" t="s">
        <v>1</v>
      </c>
      <c r="AE3" s="130" t="s">
        <v>2</v>
      </c>
      <c r="AF3" s="130" t="s">
        <v>3</v>
      </c>
      <c r="AG3" s="130" t="s">
        <v>4</v>
      </c>
      <c r="AH3" s="130" t="s">
        <v>1</v>
      </c>
      <c r="AI3" s="130" t="s">
        <v>2</v>
      </c>
      <c r="AJ3" s="130" t="s">
        <v>3</v>
      </c>
      <c r="AK3" s="130" t="s">
        <v>4</v>
      </c>
      <c r="AL3" s="130" t="s">
        <v>1</v>
      </c>
      <c r="AM3" s="130" t="s">
        <v>2</v>
      </c>
      <c r="AN3" s="130" t="s">
        <v>3</v>
      </c>
      <c r="AO3" s="130" t="s">
        <v>4</v>
      </c>
      <c r="AP3" s="130" t="s">
        <v>1</v>
      </c>
      <c r="AQ3" s="130" t="s">
        <v>2</v>
      </c>
      <c r="AR3" s="130" t="s">
        <v>3</v>
      </c>
      <c r="AS3" s="130" t="s">
        <v>4</v>
      </c>
      <c r="AT3" s="130" t="s">
        <v>1</v>
      </c>
      <c r="AU3" s="130" t="s">
        <v>2</v>
      </c>
      <c r="AV3" s="130" t="s">
        <v>3</v>
      </c>
      <c r="AW3" s="130" t="s">
        <v>4</v>
      </c>
      <c r="AX3" s="130" t="s">
        <v>1</v>
      </c>
      <c r="AY3" s="130" t="s">
        <v>2</v>
      </c>
      <c r="AZ3" s="130" t="s">
        <v>3</v>
      </c>
      <c r="BA3" s="130" t="s">
        <v>4</v>
      </c>
      <c r="BB3" s="130" t="s">
        <v>1</v>
      </c>
      <c r="BC3" s="130" t="s">
        <v>2</v>
      </c>
      <c r="BD3" s="130" t="s">
        <v>3</v>
      </c>
      <c r="BE3" s="130" t="s">
        <v>4</v>
      </c>
      <c r="BF3" s="130" t="s">
        <v>1</v>
      </c>
      <c r="BG3" s="130" t="s">
        <v>2</v>
      </c>
      <c r="BH3" s="130" t="s">
        <v>3</v>
      </c>
      <c r="BI3" s="130" t="s">
        <v>4</v>
      </c>
      <c r="BJ3" s="130" t="s">
        <v>1</v>
      </c>
      <c r="BK3" s="130" t="s">
        <v>2</v>
      </c>
      <c r="BL3" s="130" t="s">
        <v>3</v>
      </c>
      <c r="BM3" s="130" t="s">
        <v>4</v>
      </c>
      <c r="BN3" s="130" t="s">
        <v>1</v>
      </c>
      <c r="BO3" s="130" t="s">
        <v>2</v>
      </c>
      <c r="BP3" s="130" t="s">
        <v>3</v>
      </c>
      <c r="BQ3" s="130" t="s">
        <v>4</v>
      </c>
      <c r="BR3" s="130" t="s">
        <v>1</v>
      </c>
      <c r="BS3" s="130" t="s">
        <v>2</v>
      </c>
      <c r="BT3" s="130" t="s">
        <v>3</v>
      </c>
      <c r="BU3" s="130" t="s">
        <v>4</v>
      </c>
      <c r="BV3" s="130" t="s">
        <v>1</v>
      </c>
      <c r="BW3" s="130" t="s">
        <v>2</v>
      </c>
      <c r="BX3" s="130" t="s">
        <v>3</v>
      </c>
      <c r="BY3" s="130" t="s">
        <v>4</v>
      </c>
    </row>
    <row r="4" spans="1:77" ht="15.6" x14ac:dyDescent="0.3">
      <c r="A4" s="131" t="s">
        <v>5</v>
      </c>
      <c r="B4" s="132">
        <v>2793.3</v>
      </c>
      <c r="C4" s="133">
        <v>100</v>
      </c>
      <c r="D4" s="132">
        <v>573.20000000000005</v>
      </c>
      <c r="E4" s="133">
        <v>100</v>
      </c>
      <c r="F4" s="132">
        <v>2800.4</v>
      </c>
      <c r="G4" s="133">
        <v>100</v>
      </c>
      <c r="H4" s="132">
        <v>569</v>
      </c>
      <c r="I4" s="133">
        <v>100</v>
      </c>
      <c r="J4" s="132">
        <v>2804.5051912027297</v>
      </c>
      <c r="K4" s="133">
        <v>100</v>
      </c>
      <c r="L4" s="132">
        <v>571.64451199999996</v>
      </c>
      <c r="M4" s="133">
        <v>100</v>
      </c>
      <c r="N4" s="132">
        <v>2811.5449388038965</v>
      </c>
      <c r="O4" s="133">
        <v>100</v>
      </c>
      <c r="P4" s="132">
        <v>569.47603700000002</v>
      </c>
      <c r="Q4" s="133">
        <v>100</v>
      </c>
      <c r="R4" s="132">
        <v>2820.3830591807514</v>
      </c>
      <c r="S4" s="133">
        <v>100</v>
      </c>
      <c r="T4" s="132">
        <v>568.5702</v>
      </c>
      <c r="U4" s="133">
        <v>100</v>
      </c>
      <c r="V4" s="134">
        <v>3175.95</v>
      </c>
      <c r="W4" s="135">
        <v>100</v>
      </c>
      <c r="X4" s="134">
        <v>646.62</v>
      </c>
      <c r="Y4" s="136">
        <v>100</v>
      </c>
      <c r="Z4" s="134">
        <v>3178.31</v>
      </c>
      <c r="AA4" s="135">
        <v>100</v>
      </c>
      <c r="AB4" s="134">
        <v>645.51</v>
      </c>
      <c r="AC4" s="136">
        <v>100</v>
      </c>
      <c r="AD4" s="134">
        <v>3176.53</v>
      </c>
      <c r="AE4" s="137">
        <v>100</v>
      </c>
      <c r="AF4" s="134">
        <v>651.12</v>
      </c>
      <c r="AG4" s="137">
        <v>100</v>
      </c>
      <c r="AH4" s="134">
        <v>3176.27</v>
      </c>
      <c r="AI4" s="138">
        <v>100</v>
      </c>
      <c r="AJ4" s="134">
        <v>654.39</v>
      </c>
      <c r="AK4" s="138">
        <v>100</v>
      </c>
      <c r="AL4" s="134">
        <v>3183.77</v>
      </c>
      <c r="AM4" s="138">
        <v>100</v>
      </c>
      <c r="AN4" s="134">
        <v>659.59</v>
      </c>
      <c r="AO4" s="138">
        <v>100</v>
      </c>
      <c r="AP4" s="134">
        <v>3188.9</v>
      </c>
      <c r="AQ4" s="138">
        <v>100</v>
      </c>
      <c r="AR4" s="134">
        <v>663</v>
      </c>
      <c r="AS4" s="138">
        <v>100</v>
      </c>
      <c r="AT4" s="134">
        <v>3198.16</v>
      </c>
      <c r="AU4" s="138">
        <v>100</v>
      </c>
      <c r="AV4" s="134">
        <v>663.2</v>
      </c>
      <c r="AW4" s="138">
        <v>100</v>
      </c>
      <c r="AX4" s="134">
        <v>3205.87</v>
      </c>
      <c r="AY4" s="138">
        <v>100</v>
      </c>
      <c r="AZ4" s="134">
        <v>667.35</v>
      </c>
      <c r="BA4" s="138">
        <v>100</v>
      </c>
      <c r="BB4" s="134">
        <v>3225.6</v>
      </c>
      <c r="BC4" s="139">
        <v>100</v>
      </c>
      <c r="BD4" s="134">
        <v>671</v>
      </c>
      <c r="BE4" s="138">
        <v>100</v>
      </c>
      <c r="BF4" s="134">
        <v>3230.43</v>
      </c>
      <c r="BG4" s="138">
        <v>100</v>
      </c>
      <c r="BH4" s="134">
        <v>676.75</v>
      </c>
      <c r="BI4" s="138">
        <v>100</v>
      </c>
      <c r="BJ4" s="134">
        <v>3233.45</v>
      </c>
      <c r="BK4" s="138">
        <v>100</v>
      </c>
      <c r="BL4" s="134">
        <v>678.89</v>
      </c>
      <c r="BM4" s="138">
        <v>100</v>
      </c>
      <c r="BN4" s="134">
        <v>3241.17</v>
      </c>
      <c r="BO4" s="138">
        <v>100</v>
      </c>
      <c r="BP4" s="134">
        <v>680.89</v>
      </c>
      <c r="BQ4" s="138">
        <v>100</v>
      </c>
      <c r="BR4" s="134">
        <v>3239.7382213402957</v>
      </c>
      <c r="BS4" s="138">
        <v>100</v>
      </c>
      <c r="BT4" s="134">
        <v>682.26180718814931</v>
      </c>
      <c r="BU4" s="138">
        <v>100</v>
      </c>
      <c r="BV4" s="134">
        <v>3238.3214844733002</v>
      </c>
      <c r="BW4" s="138">
        <v>100</v>
      </c>
      <c r="BX4" s="134">
        <v>680.82119811295001</v>
      </c>
      <c r="BY4" s="138">
        <v>100</v>
      </c>
    </row>
    <row r="5" spans="1:77" ht="15.6" x14ac:dyDescent="0.3">
      <c r="A5" s="140" t="s">
        <v>6</v>
      </c>
      <c r="B5" s="141">
        <v>1046.4000000000001</v>
      </c>
      <c r="C5" s="142">
        <v>37.5</v>
      </c>
      <c r="D5" s="141">
        <v>248.1</v>
      </c>
      <c r="E5" s="142">
        <v>43.3</v>
      </c>
      <c r="F5" s="141">
        <v>1042.5999999999999</v>
      </c>
      <c r="G5" s="142">
        <v>37.200000000000003</v>
      </c>
      <c r="H5" s="141">
        <v>245.4</v>
      </c>
      <c r="I5" s="142">
        <v>43.1</v>
      </c>
      <c r="J5" s="141">
        <v>1037.58829296875</v>
      </c>
      <c r="K5" s="142">
        <v>36.997196376155529</v>
      </c>
      <c r="L5" s="141">
        <v>243.35064499999999</v>
      </c>
      <c r="M5" s="142">
        <v>42.570275738079687</v>
      </c>
      <c r="N5" s="141">
        <v>1032.30732421875</v>
      </c>
      <c r="O5" s="142">
        <v>36.716728584744587</v>
      </c>
      <c r="P5" s="141">
        <v>241.98443600000002</v>
      </c>
      <c r="Q5" s="142">
        <v>42.492470319694945</v>
      </c>
      <c r="R5" s="141">
        <v>1025.7816601562499</v>
      </c>
      <c r="S5" s="142">
        <v>36.370295758839696</v>
      </c>
      <c r="T5" s="141">
        <v>243.29656399999999</v>
      </c>
      <c r="U5" s="142">
        <v>42.790945427671026</v>
      </c>
      <c r="V5" s="141">
        <v>898.89</v>
      </c>
      <c r="W5" s="142">
        <v>28.303027440608325</v>
      </c>
      <c r="X5" s="141">
        <v>226.46</v>
      </c>
      <c r="Y5" s="142">
        <v>35.022114997989547</v>
      </c>
      <c r="Z5" s="143">
        <v>895.88</v>
      </c>
      <c r="AA5" s="138">
        <v>28.18730709087534</v>
      </c>
      <c r="AB5" s="143">
        <v>226.3</v>
      </c>
      <c r="AC5" s="144">
        <v>35.057551393471833</v>
      </c>
      <c r="AD5" s="143">
        <v>888.42</v>
      </c>
      <c r="AE5" s="138">
        <v>27.968254667829356</v>
      </c>
      <c r="AF5" s="143">
        <v>226.77</v>
      </c>
      <c r="AG5" s="138">
        <v>34.827681533357904</v>
      </c>
      <c r="AH5" s="143">
        <v>883.28</v>
      </c>
      <c r="AI5" s="138">
        <v>27.808719032072212</v>
      </c>
      <c r="AJ5" s="143">
        <v>227.57</v>
      </c>
      <c r="AK5" s="138">
        <v>34.775898164703008</v>
      </c>
      <c r="AL5" s="143">
        <v>874.7</v>
      </c>
      <c r="AM5" s="138">
        <v>27.473718264824409</v>
      </c>
      <c r="AN5" s="143">
        <v>227.63</v>
      </c>
      <c r="AO5" s="138">
        <v>34.510832486847889</v>
      </c>
      <c r="AP5" s="143">
        <v>869.76</v>
      </c>
      <c r="AQ5" s="138">
        <v>27.274608799272475</v>
      </c>
      <c r="AR5" s="143">
        <v>225.95</v>
      </c>
      <c r="AS5" s="138">
        <v>34.079939668174966</v>
      </c>
      <c r="AT5" s="143">
        <v>865.29</v>
      </c>
      <c r="AU5" s="138">
        <v>27.055869625034397</v>
      </c>
      <c r="AV5" s="143">
        <v>224.67</v>
      </c>
      <c r="AW5" s="138">
        <v>33.876658624849213</v>
      </c>
      <c r="AX5" s="143">
        <v>863.53</v>
      </c>
      <c r="AY5" s="138">
        <v>26.93590195485157</v>
      </c>
      <c r="AZ5" s="143">
        <v>224.51</v>
      </c>
      <c r="BA5" s="138">
        <v>33.64201693264404</v>
      </c>
      <c r="BB5" s="143">
        <v>860.3</v>
      </c>
      <c r="BC5" s="139">
        <v>26.671006944444443</v>
      </c>
      <c r="BD5" s="143">
        <v>224.79</v>
      </c>
      <c r="BE5" s="138">
        <v>33.500745156482857</v>
      </c>
      <c r="BF5" s="143">
        <v>857.03</v>
      </c>
      <c r="BG5" s="138">
        <v>26.52990468761125</v>
      </c>
      <c r="BH5" s="143">
        <v>225.45</v>
      </c>
      <c r="BI5" s="138">
        <v>33.313631326191356</v>
      </c>
      <c r="BJ5" s="3">
        <v>850.54021673516104</v>
      </c>
      <c r="BK5" s="138">
        <v>26.304418399392631</v>
      </c>
      <c r="BL5" s="143">
        <v>224.34</v>
      </c>
      <c r="BM5" s="138">
        <v>33.045117765764701</v>
      </c>
      <c r="BN5" s="138">
        <v>844.32480341461905</v>
      </c>
      <c r="BO5" s="138">
        <f>BN5/BN4*100</f>
        <v>26.050000568147276</v>
      </c>
      <c r="BP5" s="138">
        <v>224.88425536270603</v>
      </c>
      <c r="BQ5" s="138">
        <f>BP5/BP4*100</f>
        <v>33.027986218435586</v>
      </c>
      <c r="BR5" s="138">
        <v>841.37220225781107</v>
      </c>
      <c r="BS5" s="138">
        <f>BR5/BR4*100</f>
        <v>25.970376146926196</v>
      </c>
      <c r="BT5" s="138">
        <v>223.94138430465543</v>
      </c>
      <c r="BU5" s="138">
        <f>BT5/BT4*100</f>
        <v>32.823379814795715</v>
      </c>
      <c r="BV5" s="138">
        <v>838.21012872002598</v>
      </c>
      <c r="BW5" s="138">
        <f>BV5/BV4*100</f>
        <v>25.884092507151351</v>
      </c>
      <c r="BX5" s="138">
        <v>223.01934270069015</v>
      </c>
      <c r="BY5" s="138">
        <f>BX5/BX4*100</f>
        <v>32.757402871537892</v>
      </c>
    </row>
    <row r="6" spans="1:77" ht="15.6" x14ac:dyDescent="0.3">
      <c r="A6" s="140" t="s">
        <v>7</v>
      </c>
      <c r="B6" s="141">
        <v>515.29999999999995</v>
      </c>
      <c r="C6" s="142">
        <v>18.399999999999999</v>
      </c>
      <c r="D6" s="141">
        <v>88.8</v>
      </c>
      <c r="E6" s="142">
        <v>15.5</v>
      </c>
      <c r="F6" s="141">
        <v>509.9</v>
      </c>
      <c r="G6" s="142">
        <v>18.2</v>
      </c>
      <c r="H6" s="141">
        <v>87.3</v>
      </c>
      <c r="I6" s="142">
        <v>15.3</v>
      </c>
      <c r="J6" s="141">
        <v>510.10766894531247</v>
      </c>
      <c r="K6" s="142">
        <v>18.188865206790705</v>
      </c>
      <c r="L6" s="141">
        <v>86.780048000000008</v>
      </c>
      <c r="M6" s="142">
        <v>15.180771647117643</v>
      </c>
      <c r="N6" s="141">
        <v>510.02121582031253</v>
      </c>
      <c r="O6" s="142">
        <v>18.14024769020013</v>
      </c>
      <c r="P6" s="141">
        <v>85.639049</v>
      </c>
      <c r="Q6" s="142">
        <v>15.038218192840306</v>
      </c>
      <c r="R6" s="141">
        <v>512.62283398437501</v>
      </c>
      <c r="S6" s="142">
        <v>18.175645762575201</v>
      </c>
      <c r="T6" s="141">
        <v>89.471089000000006</v>
      </c>
      <c r="U6" s="142">
        <v>15.736155183651906</v>
      </c>
      <c r="V6" s="141">
        <v>561.59</v>
      </c>
      <c r="W6" s="142">
        <v>17.682583164092634</v>
      </c>
      <c r="X6" s="141">
        <v>117.88</v>
      </c>
      <c r="Y6" s="142">
        <v>18.230181559493982</v>
      </c>
      <c r="Z6" s="143">
        <v>556.47</v>
      </c>
      <c r="AA6" s="138">
        <v>17.508361361855833</v>
      </c>
      <c r="AB6" s="143">
        <v>117.03</v>
      </c>
      <c r="AC6" s="138">
        <v>18.12985081563415</v>
      </c>
      <c r="AD6" s="143">
        <v>564.87</v>
      </c>
      <c r="AE6" s="138">
        <v>17.782611843741439</v>
      </c>
      <c r="AF6" s="143">
        <v>119.42</v>
      </c>
      <c r="AG6" s="138">
        <v>18.340705246344761</v>
      </c>
      <c r="AH6" s="143">
        <v>562.23</v>
      </c>
      <c r="AI6" s="138">
        <v>17.700951115616746</v>
      </c>
      <c r="AJ6" s="143">
        <v>120.75</v>
      </c>
      <c r="AK6" s="138">
        <v>18.452299087699998</v>
      </c>
      <c r="AL6" s="143">
        <v>570.28</v>
      </c>
      <c r="AM6" s="138">
        <v>17.91209792164635</v>
      </c>
      <c r="AN6" s="143">
        <v>122.13</v>
      </c>
      <c r="AO6" s="138">
        <v>18.516047847905515</v>
      </c>
      <c r="AP6" s="143">
        <v>571.59</v>
      </c>
      <c r="AQ6" s="138">
        <v>17.924362632882811</v>
      </c>
      <c r="AR6" s="143">
        <v>123.25</v>
      </c>
      <c r="AS6" s="138">
        <v>18.589743589743591</v>
      </c>
      <c r="AT6" s="143">
        <v>577.09</v>
      </c>
      <c r="AU6" s="138">
        <v>18.044438051879833</v>
      </c>
      <c r="AV6" s="143">
        <v>123.98</v>
      </c>
      <c r="AW6" s="138">
        <v>18.694209891435463</v>
      </c>
      <c r="AX6" s="143">
        <v>581.86</v>
      </c>
      <c r="AY6" s="138">
        <v>18.149831403020087</v>
      </c>
      <c r="AZ6" s="143">
        <v>125.56</v>
      </c>
      <c r="BA6" s="138">
        <v>18.814714917209859</v>
      </c>
      <c r="BB6" s="143">
        <v>592.75</v>
      </c>
      <c r="BC6" s="139">
        <v>18.376426091269842</v>
      </c>
      <c r="BD6" s="143">
        <v>127.66</v>
      </c>
      <c r="BE6" s="138">
        <v>19.025335320417287</v>
      </c>
      <c r="BF6" s="143">
        <v>597.26</v>
      </c>
      <c r="BG6" s="138">
        <v>18.488560346455426</v>
      </c>
      <c r="BH6" s="143">
        <v>129.41</v>
      </c>
      <c r="BI6" s="138">
        <v>19.122275581824898</v>
      </c>
      <c r="BJ6" s="3">
        <v>605.67979553939404</v>
      </c>
      <c r="BK6" s="138">
        <v>18.73168892481387</v>
      </c>
      <c r="BL6" s="143">
        <v>132.15</v>
      </c>
      <c r="BM6" s="138">
        <v>19.465598255976669</v>
      </c>
      <c r="BN6" s="138">
        <v>617.40545179860101</v>
      </c>
      <c r="BO6" s="138">
        <f>BN6/BN4*100</f>
        <v>19.048845071335382</v>
      </c>
      <c r="BP6" s="138">
        <v>134.81380131905777</v>
      </c>
      <c r="BQ6" s="138">
        <f>BP6/BP4*100</f>
        <v>19.799644776550952</v>
      </c>
      <c r="BR6" s="138">
        <v>623.33144144765993</v>
      </c>
      <c r="BS6" s="138">
        <f>BR6/BR4*100</f>
        <v>19.240179263304324</v>
      </c>
      <c r="BT6" s="138">
        <v>136.24868084651982</v>
      </c>
      <c r="BU6" s="138">
        <f>BT6/BT4*100</f>
        <v>19.970146270982177</v>
      </c>
      <c r="BV6" s="138">
        <v>628.69457401187299</v>
      </c>
      <c r="BW6" s="138">
        <f>BV6/BV4*100</f>
        <v>19.414211251917369</v>
      </c>
      <c r="BX6" s="138">
        <v>136.261745195484</v>
      </c>
      <c r="BY6" s="138">
        <f>BX6/BX4*100</f>
        <v>20.014321759246663</v>
      </c>
    </row>
    <row r="7" spans="1:77" ht="15.6" x14ac:dyDescent="0.3">
      <c r="A7" s="140" t="s">
        <v>8</v>
      </c>
      <c r="B7" s="141">
        <v>831.8</v>
      </c>
      <c r="C7" s="142">
        <v>29.8</v>
      </c>
      <c r="D7" s="141">
        <v>159.1</v>
      </c>
      <c r="E7" s="142">
        <v>27.8</v>
      </c>
      <c r="F7" s="141">
        <v>841.3</v>
      </c>
      <c r="G7" s="142">
        <v>30</v>
      </c>
      <c r="H7" s="141">
        <v>158.4</v>
      </c>
      <c r="I7" s="142">
        <v>27.8</v>
      </c>
      <c r="J7" s="141">
        <v>844.96428710937505</v>
      </c>
      <c r="K7" s="142">
        <v>30.12881879341456</v>
      </c>
      <c r="L7" s="141">
        <v>160.90932799999999</v>
      </c>
      <c r="M7" s="142">
        <v>28.148495196259315</v>
      </c>
      <c r="N7" s="141">
        <v>850.419306640625</v>
      </c>
      <c r="O7" s="142">
        <v>30.247402234389156</v>
      </c>
      <c r="P7" s="141">
        <v>160.581737</v>
      </c>
      <c r="Q7" s="142">
        <v>28.198155245643814</v>
      </c>
      <c r="R7" s="141">
        <v>855.39682128906247</v>
      </c>
      <c r="S7" s="142">
        <v>30.329100811488111</v>
      </c>
      <c r="T7" s="141">
        <v>160.33771199999998</v>
      </c>
      <c r="U7" s="142">
        <v>28.200161035523841</v>
      </c>
      <c r="V7" s="141">
        <v>883.85032288048501</v>
      </c>
      <c r="W7" s="142">
        <v>27.829478514475515</v>
      </c>
      <c r="X7" s="141">
        <v>153.14834204245329</v>
      </c>
      <c r="Y7" s="142">
        <v>23.68444249210561</v>
      </c>
      <c r="Z7" s="143">
        <v>888.18</v>
      </c>
      <c r="AA7" s="138">
        <v>27.94503997407427</v>
      </c>
      <c r="AB7" s="2">
        <v>153.42751244536703</v>
      </c>
      <c r="AC7" s="138">
        <v>23.768417599319459</v>
      </c>
      <c r="AD7" s="143">
        <v>882.79</v>
      </c>
      <c r="AE7" s="138">
        <v>27.791017242084916</v>
      </c>
      <c r="AF7" s="143">
        <v>154.09</v>
      </c>
      <c r="AG7" s="138">
        <v>23.665376581889667</v>
      </c>
      <c r="AH7" s="145">
        <v>891.89700000000005</v>
      </c>
      <c r="AI7" s="138">
        <v>28.080012089652328</v>
      </c>
      <c r="AJ7" s="145">
        <v>155.4</v>
      </c>
      <c r="AK7" s="138">
        <v>23.747306651996517</v>
      </c>
      <c r="AL7" s="143">
        <v>893.01</v>
      </c>
      <c r="AM7" s="138">
        <v>28.048822622237157</v>
      </c>
      <c r="AN7" s="143">
        <v>156.85</v>
      </c>
      <c r="AO7" s="138">
        <v>23.779923892114795</v>
      </c>
      <c r="AP7" s="143">
        <v>895.74</v>
      </c>
      <c r="AQ7" s="138">
        <v>28.089309793345667</v>
      </c>
      <c r="AR7" s="143">
        <v>157</v>
      </c>
      <c r="AS7" s="138">
        <v>23.680241327300148</v>
      </c>
      <c r="AT7" s="143">
        <v>893.13199999999995</v>
      </c>
      <c r="AU7" s="138">
        <v>27.926432698801811</v>
      </c>
      <c r="AV7" s="143">
        <v>157.24</v>
      </c>
      <c r="AW7" s="138">
        <v>23.70928829915561</v>
      </c>
      <c r="AX7" s="143">
        <v>885</v>
      </c>
      <c r="AY7" s="138">
        <v>27.605610957400025</v>
      </c>
      <c r="AZ7" s="3">
        <v>158.04788653684386</v>
      </c>
      <c r="BA7" s="138">
        <v>23.682907999826757</v>
      </c>
      <c r="BB7" s="143">
        <v>887.81</v>
      </c>
      <c r="BC7" s="139">
        <v>27.523871527777779</v>
      </c>
      <c r="BD7" s="143">
        <v>159.16999999999999</v>
      </c>
      <c r="BE7" s="138">
        <v>23.721311475409834</v>
      </c>
      <c r="BF7" s="143">
        <v>887.63</v>
      </c>
      <c r="BG7" s="138">
        <v>27.477147005197448</v>
      </c>
      <c r="BH7" s="143">
        <v>160.71</v>
      </c>
      <c r="BI7" s="138">
        <v>23.747321758404137</v>
      </c>
      <c r="BJ7" s="143">
        <v>888.4</v>
      </c>
      <c r="BK7" s="138">
        <v>27.475297283087723</v>
      </c>
      <c r="BL7" s="3">
        <v>161.12432147094913</v>
      </c>
      <c r="BM7" s="138">
        <v>23.733494597202657</v>
      </c>
      <c r="BN7" s="138">
        <v>886.39917002042398</v>
      </c>
      <c r="BO7" s="138">
        <f>BN7/BN4*100</f>
        <v>27.348123363489851</v>
      </c>
      <c r="BP7" s="138">
        <v>161.45031191809525</v>
      </c>
      <c r="BQ7" s="138">
        <f>BP7/BP4*100</f>
        <v>23.711658552496768</v>
      </c>
      <c r="BR7" s="138">
        <v>889.54685232589077</v>
      </c>
      <c r="BS7" s="138">
        <f>BR7/BR4*100</f>
        <v>27.457368205443487</v>
      </c>
      <c r="BT7" s="138">
        <v>162.06831752134156</v>
      </c>
      <c r="BU7" s="138">
        <f>BT7/BT4*100</f>
        <v>23.754563983184759</v>
      </c>
      <c r="BV7" s="138">
        <v>881.34864700188302</v>
      </c>
      <c r="BW7" s="138">
        <f>BV7/BV4*100</f>
        <v>27.216218378183378</v>
      </c>
      <c r="BX7" s="138">
        <v>160.42784012159001</v>
      </c>
      <c r="BY7" s="138">
        <f>BX7/BX4*100</f>
        <v>23.563872653532538</v>
      </c>
    </row>
    <row r="8" spans="1:77" ht="15.6" x14ac:dyDescent="0.3">
      <c r="A8" s="140" t="s">
        <v>9</v>
      </c>
      <c r="B8" s="141">
        <v>74.5</v>
      </c>
      <c r="C8" s="142">
        <v>2.7</v>
      </c>
      <c r="D8" s="141">
        <v>15</v>
      </c>
      <c r="E8" s="142">
        <v>2.6</v>
      </c>
      <c r="F8" s="141">
        <v>76</v>
      </c>
      <c r="G8" s="142">
        <v>2.7</v>
      </c>
      <c r="H8" s="141">
        <v>15</v>
      </c>
      <c r="I8" s="142">
        <v>2.6</v>
      </c>
      <c r="J8" s="141">
        <v>76.791559326171864</v>
      </c>
      <c r="K8" s="142">
        <v>2.7381500154485119</v>
      </c>
      <c r="L8" s="141">
        <v>16.199859</v>
      </c>
      <c r="M8" s="142">
        <v>2.8339044038613985</v>
      </c>
      <c r="N8" s="141">
        <v>77.58530151367188</v>
      </c>
      <c r="O8" s="142">
        <v>2.7595255705455184</v>
      </c>
      <c r="P8" s="141">
        <v>16.459605</v>
      </c>
      <c r="Q8" s="142">
        <v>2.890306866415171</v>
      </c>
      <c r="R8" s="141">
        <v>78.062209472656249</v>
      </c>
      <c r="S8" s="142">
        <v>2.7677874896657233</v>
      </c>
      <c r="T8" s="141">
        <v>15.662259000000001</v>
      </c>
      <c r="U8" s="142">
        <v>2.7546746206537032</v>
      </c>
      <c r="V8" s="141">
        <v>159.40208584638199</v>
      </c>
      <c r="W8" s="142">
        <v>5.0190363779776757</v>
      </c>
      <c r="X8" s="141">
        <v>34.636945918428914</v>
      </c>
      <c r="Y8" s="142">
        <v>5.3566153101402545</v>
      </c>
      <c r="Z8" s="143">
        <v>162.63</v>
      </c>
      <c r="AA8" s="138">
        <v>5.116870286410073</v>
      </c>
      <c r="AB8" s="2">
        <v>34.400276692053616</v>
      </c>
      <c r="AC8" s="138">
        <v>5.3291624749505999</v>
      </c>
      <c r="AD8" s="143">
        <v>165.29</v>
      </c>
      <c r="AE8" s="138">
        <v>5.2034767497867165</v>
      </c>
      <c r="AF8" s="143">
        <v>35.369999999999997</v>
      </c>
      <c r="AG8" s="138">
        <v>5.4321784002948768</v>
      </c>
      <c r="AH8" s="143">
        <v>170.38</v>
      </c>
      <c r="AI8" s="138">
        <v>5.3641535511779539</v>
      </c>
      <c r="AJ8" s="143">
        <v>35.909999999999997</v>
      </c>
      <c r="AK8" s="138">
        <v>5.4875532939073022</v>
      </c>
      <c r="AL8" s="143">
        <v>175.3</v>
      </c>
      <c r="AM8" s="138">
        <v>5.5060510024279399</v>
      </c>
      <c r="AN8" s="143">
        <v>36.69</v>
      </c>
      <c r="AO8" s="138">
        <v>5.5625464303582524</v>
      </c>
      <c r="AP8" s="143">
        <v>180.45</v>
      </c>
      <c r="AQ8" s="138">
        <v>5.6586910847000533</v>
      </c>
      <c r="AR8" s="143">
        <v>61</v>
      </c>
      <c r="AS8" s="138">
        <v>9.2006033182503781</v>
      </c>
      <c r="AT8" s="143">
        <v>182.88</v>
      </c>
      <c r="AU8" s="138">
        <v>5.7182880156089748</v>
      </c>
      <c r="AV8" s="143">
        <v>38.75</v>
      </c>
      <c r="AW8" s="138">
        <v>5.8428829915560909</v>
      </c>
      <c r="AX8" s="143">
        <v>184.63</v>
      </c>
      <c r="AY8" s="138">
        <v>5.7591231085477572</v>
      </c>
      <c r="AZ8" s="3">
        <v>39.440138285081808</v>
      </c>
      <c r="BA8" s="138">
        <v>5.9099630306558488</v>
      </c>
      <c r="BB8" s="143">
        <v>187.28</v>
      </c>
      <c r="BC8" s="139">
        <v>5.8060515873015879</v>
      </c>
      <c r="BD8" s="143">
        <v>40.07</v>
      </c>
      <c r="BE8" s="138">
        <v>5.9716840536512672</v>
      </c>
      <c r="BF8" s="143">
        <v>191.63</v>
      </c>
      <c r="BG8" s="138">
        <v>5.9320276248053663</v>
      </c>
      <c r="BH8" s="143">
        <v>40.72</v>
      </c>
      <c r="BI8" s="138">
        <v>6.0169929811599552</v>
      </c>
      <c r="BJ8" s="143">
        <v>193.05</v>
      </c>
      <c r="BK8" s="138">
        <v>5.9704031297839775</v>
      </c>
      <c r="BL8" s="3">
        <v>40.999848333642817</v>
      </c>
      <c r="BM8" s="138">
        <v>6.039247644484794</v>
      </c>
      <c r="BN8" s="138">
        <v>196.995982134678</v>
      </c>
      <c r="BO8" s="138">
        <f>BN8/BN4*100</f>
        <v>6.0779280980225652</v>
      </c>
      <c r="BP8" s="138">
        <v>41.099808160897872</v>
      </c>
      <c r="BQ8" s="138">
        <f>BP8/BP4*100</f>
        <v>6.0361891290660568</v>
      </c>
      <c r="BR8" s="138">
        <v>202.08008469517875</v>
      </c>
      <c r="BS8" s="138">
        <f>BR8/BR4*100</f>
        <v>6.2375436189278659</v>
      </c>
      <c r="BT8" s="138">
        <v>42.162965005477183</v>
      </c>
      <c r="BU8" s="138">
        <f>BT8/BT4*100</f>
        <v>6.1798805914764889</v>
      </c>
      <c r="BV8" s="138">
        <v>205.932937382559</v>
      </c>
      <c r="BW8" s="138">
        <f>BV8/BV4*100</f>
        <v>6.3592493324069448</v>
      </c>
      <c r="BX8" s="138">
        <v>42.560437086406601</v>
      </c>
      <c r="BY8" s="138">
        <f>BX8/BX4*100</f>
        <v>6.2513384137233796</v>
      </c>
    </row>
    <row r="9" spans="1:77" ht="15.6" x14ac:dyDescent="0.3">
      <c r="A9" s="140" t="s">
        <v>10</v>
      </c>
      <c r="B9" s="141">
        <v>189.9</v>
      </c>
      <c r="C9" s="142">
        <v>6.8</v>
      </c>
      <c r="D9" s="141">
        <v>31.2</v>
      </c>
      <c r="E9" s="142">
        <v>5.4</v>
      </c>
      <c r="F9" s="141">
        <v>190.6</v>
      </c>
      <c r="G9" s="142">
        <v>6.8</v>
      </c>
      <c r="H9" s="141">
        <v>31.3</v>
      </c>
      <c r="I9" s="142">
        <v>5.5</v>
      </c>
      <c r="J9" s="141">
        <v>191.752337890625</v>
      </c>
      <c r="K9" s="142">
        <v>6.8372965930717635</v>
      </c>
      <c r="L9" s="141">
        <v>33.855499999999999</v>
      </c>
      <c r="M9" s="142">
        <v>5.9224744206063509</v>
      </c>
      <c r="N9" s="141">
        <v>192.04040624999999</v>
      </c>
      <c r="O9" s="142">
        <v>6.8304227899589938</v>
      </c>
      <c r="P9" s="141">
        <v>34.113768999999998</v>
      </c>
      <c r="Q9" s="142">
        <v>5.9903783098076167</v>
      </c>
      <c r="R9" s="141">
        <v>192.84507153320311</v>
      </c>
      <c r="S9" s="142">
        <v>6.8375489246208865</v>
      </c>
      <c r="T9" s="141">
        <v>28.262089</v>
      </c>
      <c r="U9" s="142">
        <v>4.9707299116274477</v>
      </c>
      <c r="V9" s="141">
        <v>316.49517842421199</v>
      </c>
      <c r="W9" s="142">
        <v>9.9653703120078081</v>
      </c>
      <c r="X9" s="141">
        <v>41.088856300946887</v>
      </c>
      <c r="Y9" s="142">
        <v>6.354405416001188</v>
      </c>
      <c r="Z9" s="143">
        <v>315.99</v>
      </c>
      <c r="AA9" s="138">
        <v>9.9420761348011997</v>
      </c>
      <c r="AB9" s="2">
        <v>41.385118259948548</v>
      </c>
      <c r="AC9" s="138">
        <v>6.4112280615247705</v>
      </c>
      <c r="AD9" s="143">
        <v>310.95</v>
      </c>
      <c r="AE9" s="138">
        <v>9.7889835764182926</v>
      </c>
      <c r="AF9" s="143">
        <v>41.04</v>
      </c>
      <c r="AG9" s="138">
        <v>6.3029856247696276</v>
      </c>
      <c r="AH9" s="143">
        <v>310.41000000000003</v>
      </c>
      <c r="AI9" s="138">
        <v>9.7727837998658806</v>
      </c>
      <c r="AJ9" s="143">
        <v>40.89</v>
      </c>
      <c r="AK9" s="138">
        <v>6.2485673680832532</v>
      </c>
      <c r="AL9" s="143">
        <v>308.97000000000003</v>
      </c>
      <c r="AM9" s="138">
        <v>9.7045326766694835</v>
      </c>
      <c r="AN9" s="143">
        <v>40.74</v>
      </c>
      <c r="AO9" s="138">
        <v>6.1765642292939553</v>
      </c>
      <c r="AP9" s="143">
        <v>313.14</v>
      </c>
      <c r="AQ9" s="138">
        <v>9.81968703941798</v>
      </c>
      <c r="AR9" s="143">
        <v>38</v>
      </c>
      <c r="AS9" s="138">
        <v>5.7315233785822022</v>
      </c>
      <c r="AT9" s="143">
        <v>315.01</v>
      </c>
      <c r="AU9" s="138">
        <v>9.8497260925031895</v>
      </c>
      <c r="AV9" s="143">
        <v>41.71</v>
      </c>
      <c r="AW9" s="138">
        <v>6.2892038600723756</v>
      </c>
      <c r="AX9" s="143">
        <v>319.79000000000002</v>
      </c>
      <c r="AY9" s="138">
        <v>9.97513935374797</v>
      </c>
      <c r="AZ9" s="3">
        <v>42.272998417895622</v>
      </c>
      <c r="BA9" s="138">
        <v>6.3344569443164191</v>
      </c>
      <c r="BB9" s="143">
        <v>329.94</v>
      </c>
      <c r="BC9" s="139">
        <v>10.228794642857144</v>
      </c>
      <c r="BD9" s="143">
        <v>42.4</v>
      </c>
      <c r="BE9" s="138">
        <v>6.318926974664679</v>
      </c>
      <c r="BF9" s="143">
        <v>328.81</v>
      </c>
      <c r="BG9" s="138">
        <v>10.178521125670576</v>
      </c>
      <c r="BH9" s="143">
        <v>42.19</v>
      </c>
      <c r="BI9" s="138">
        <v>6.2342076099002579</v>
      </c>
      <c r="BJ9" s="143">
        <v>330.44</v>
      </c>
      <c r="BK9" s="138">
        <v>10.219425072291207</v>
      </c>
      <c r="BL9" s="3">
        <v>42.123198604184829</v>
      </c>
      <c r="BM9" s="138">
        <v>6.20471631695633</v>
      </c>
      <c r="BN9" s="138">
        <v>332.46944625858703</v>
      </c>
      <c r="BO9" s="138">
        <f>BN9/BN4*100</f>
        <v>10.257698493401673</v>
      </c>
      <c r="BP9" s="138">
        <v>40.521262555461952</v>
      </c>
      <c r="BQ9" s="138">
        <f>BP9/BP4*100</f>
        <v>5.951220102433866</v>
      </c>
      <c r="BR9" s="138">
        <v>325.4513219818038</v>
      </c>
      <c r="BS9" s="138">
        <f>BR9/BR4*100</f>
        <v>10.045605531892727</v>
      </c>
      <c r="BT9" s="138">
        <v>39.72492948274575</v>
      </c>
      <c r="BU9" s="138">
        <f>BT9/BT4*100</f>
        <v>5.8225345555347339</v>
      </c>
      <c r="BV9" s="138">
        <v>323.309426910318</v>
      </c>
      <c r="BW9" s="138">
        <f>BV9/BV4*100</f>
        <v>9.9838582568309455</v>
      </c>
      <c r="BX9" s="138">
        <v>39.490024089048397</v>
      </c>
      <c r="BY9" s="138">
        <f>BX9/BX4*100</f>
        <v>5.8003517220826755</v>
      </c>
    </row>
    <row r="10" spans="1:77" ht="15.6" x14ac:dyDescent="0.3">
      <c r="A10" s="140" t="s">
        <v>11</v>
      </c>
      <c r="B10" s="141">
        <v>100.5</v>
      </c>
      <c r="C10" s="142">
        <v>3.6</v>
      </c>
      <c r="D10" s="141">
        <v>23.9</v>
      </c>
      <c r="E10" s="142">
        <v>4.2</v>
      </c>
      <c r="F10" s="141">
        <v>105.7</v>
      </c>
      <c r="G10" s="142">
        <v>3.8</v>
      </c>
      <c r="H10" s="141">
        <v>24.2</v>
      </c>
      <c r="I10" s="142">
        <v>4.3</v>
      </c>
      <c r="J10" s="141">
        <v>109.64185083007811</v>
      </c>
      <c r="K10" s="142">
        <v>3.9094900296140125</v>
      </c>
      <c r="L10" s="141">
        <v>23.744999</v>
      </c>
      <c r="M10" s="142">
        <v>4.1538051186608786</v>
      </c>
      <c r="N10" s="141">
        <v>115.50710314941406</v>
      </c>
      <c r="O10" s="142">
        <v>4.1083143134305997</v>
      </c>
      <c r="P10" s="141">
        <v>23.841548</v>
      </c>
      <c r="Q10" s="142">
        <v>4.1865761596567399</v>
      </c>
      <c r="R10" s="141">
        <v>122.15638183593751</v>
      </c>
      <c r="S10" s="142">
        <v>4.3311982547300074</v>
      </c>
      <c r="T10" s="141">
        <v>24.414463000000001</v>
      </c>
      <c r="U10" s="142">
        <v>4.2940103086654915</v>
      </c>
      <c r="V10" s="141">
        <v>244.53501944358399</v>
      </c>
      <c r="W10" s="142">
        <v>7.6995865628735976</v>
      </c>
      <c r="X10" s="141">
        <v>56.914457926127916</v>
      </c>
      <c r="Y10" s="142">
        <v>8.801840018268523</v>
      </c>
      <c r="Z10" s="143">
        <v>248.35</v>
      </c>
      <c r="AA10" s="138">
        <v>7.8139010983824742</v>
      </c>
      <c r="AB10" s="2">
        <v>56.777157380911973</v>
      </c>
      <c r="AC10" s="138">
        <v>8.7957053153184273</v>
      </c>
      <c r="AD10" s="143">
        <v>255.45</v>
      </c>
      <c r="AE10" s="138">
        <v>8.0417940331116018</v>
      </c>
      <c r="AF10" s="143">
        <v>58.56</v>
      </c>
      <c r="AG10" s="138">
        <v>8.9937338739402879</v>
      </c>
      <c r="AH10" s="143">
        <v>251.07</v>
      </c>
      <c r="AI10" s="138">
        <v>7.9045547135476513</v>
      </c>
      <c r="AJ10" s="143">
        <v>58.19</v>
      </c>
      <c r="AK10" s="138">
        <v>8.8922507984535208</v>
      </c>
      <c r="AL10" s="143">
        <v>257.47000000000003</v>
      </c>
      <c r="AM10" s="138">
        <v>8.0869535173709171</v>
      </c>
      <c r="AN10" s="143">
        <v>60.04</v>
      </c>
      <c r="AO10" s="138">
        <v>9.1026243575554506</v>
      </c>
      <c r="AP10" s="143">
        <v>256.97000000000003</v>
      </c>
      <c r="AQ10" s="138">
        <v>8.058264605349807</v>
      </c>
      <c r="AR10" s="143">
        <v>42</v>
      </c>
      <c r="AS10" s="138">
        <v>6.3348416289592757</v>
      </c>
      <c r="AT10" s="143">
        <v>262.08</v>
      </c>
      <c r="AU10" s="138">
        <v>8.1947119593766402</v>
      </c>
      <c r="AV10" s="143">
        <v>61.76</v>
      </c>
      <c r="AW10" s="138">
        <v>9.3124246079613986</v>
      </c>
      <c r="AX10" s="143">
        <v>267.62</v>
      </c>
      <c r="AY10" s="138">
        <v>8.3478119823947949</v>
      </c>
      <c r="AZ10" s="3">
        <v>62.530763508340733</v>
      </c>
      <c r="BA10" s="138">
        <v>9.3700102657287374</v>
      </c>
      <c r="BB10" s="143">
        <v>266.10000000000002</v>
      </c>
      <c r="BC10" s="139">
        <v>8.2496279761904763</v>
      </c>
      <c r="BD10" s="143">
        <v>62.09</v>
      </c>
      <c r="BE10" s="138">
        <v>9.2533532041728783</v>
      </c>
      <c r="BF10" s="143">
        <v>267.45999999999998</v>
      </c>
      <c r="BG10" s="138">
        <v>8.2793931458041197</v>
      </c>
      <c r="BH10" s="143">
        <v>63.5</v>
      </c>
      <c r="BI10" s="138">
        <v>9.3830809013668262</v>
      </c>
      <c r="BJ10" s="143">
        <v>266.43</v>
      </c>
      <c r="BK10" s="138">
        <v>8.2398057802038078</v>
      </c>
      <c r="BL10" s="3">
        <v>63.387011486009001</v>
      </c>
      <c r="BM10" s="138">
        <v>9.3368603876929992</v>
      </c>
      <c r="BN10" s="138">
        <v>262.86705083369401</v>
      </c>
      <c r="BO10" s="138">
        <f>BN10/BN4*100</f>
        <v>8.1102518792193568</v>
      </c>
      <c r="BP10" s="138">
        <v>62.853322997225</v>
      </c>
      <c r="BQ10" s="138">
        <f>BP10/BP4*100</f>
        <v>9.2310539143216968</v>
      </c>
      <c r="BR10" s="138">
        <v>257.81253025066559</v>
      </c>
      <c r="BS10" s="138">
        <f>BR10/BR4*100</f>
        <v>7.9578198186644622</v>
      </c>
      <c r="BT10" s="138">
        <v>62.685208445960754</v>
      </c>
      <c r="BU10" s="138">
        <f>BT10/BT4*100</f>
        <v>9.1878524908655592</v>
      </c>
      <c r="BV10" s="138">
        <v>262.79429515937397</v>
      </c>
      <c r="BW10" s="138">
        <f>BV10/BV4*100</f>
        <v>8.1151391676023295</v>
      </c>
      <c r="BX10" s="138">
        <v>63.199583490695197</v>
      </c>
      <c r="BY10" s="138">
        <f>BX10/BX4*100</f>
        <v>9.2828460197577769</v>
      </c>
    </row>
    <row r="11" spans="1:77" ht="15.6" x14ac:dyDescent="0.3">
      <c r="A11" s="140" t="s">
        <v>12</v>
      </c>
      <c r="B11" s="146">
        <v>10.028700000000001</v>
      </c>
      <c r="C11" s="147">
        <f>B11/B4*100</f>
        <v>0.3590269573622597</v>
      </c>
      <c r="D11" s="146">
        <v>2.244456</v>
      </c>
      <c r="E11" s="147">
        <f>D11/D4*100</f>
        <v>0.39156594556873692</v>
      </c>
      <c r="F11" s="146">
        <v>9.7460000000000004</v>
      </c>
      <c r="G11" s="147">
        <f>F11/F4*100</f>
        <v>0.34802171118411657</v>
      </c>
      <c r="H11" s="146">
        <v>2.1649099999999999</v>
      </c>
      <c r="I11" s="147">
        <f>H11/H4*100</f>
        <v>0.38047627416520208</v>
      </c>
      <c r="J11" s="146">
        <v>9.7786000000000008</v>
      </c>
      <c r="K11" s="148">
        <f>J11/J4*100</f>
        <v>0.34867469779246107</v>
      </c>
      <c r="L11" s="146">
        <v>2.1062310000000002</v>
      </c>
      <c r="M11" s="148">
        <f>L11/L4*100</f>
        <v>0.36845118876956878</v>
      </c>
      <c r="N11" s="146">
        <v>9.7610299999999999</v>
      </c>
      <c r="O11" s="148">
        <f>N11/N4*100</f>
        <v>0.34717673778860503</v>
      </c>
      <c r="P11" s="146">
        <v>2.095056</v>
      </c>
      <c r="Q11" s="148">
        <f>P11/P4*100</f>
        <v>0.36789186267375812</v>
      </c>
      <c r="R11" s="146">
        <v>9.6617700000000006</v>
      </c>
      <c r="S11" s="148">
        <f>R11/R4*100</f>
        <v>0.34256942398478651</v>
      </c>
      <c r="T11" s="146">
        <v>2.1297519999999999</v>
      </c>
      <c r="U11" s="148">
        <f>T11/T4*100</f>
        <v>0.37458030688207011</v>
      </c>
      <c r="V11" s="141">
        <v>20.310026316146999</v>
      </c>
      <c r="W11" s="142">
        <v>0.63949452340707502</v>
      </c>
      <c r="X11" s="141">
        <v>3.6645355157138377</v>
      </c>
      <c r="Y11" s="142">
        <v>0.56672164729111962</v>
      </c>
      <c r="Z11" s="143">
        <v>21.34</v>
      </c>
      <c r="AA11" s="138">
        <v>0.67142600942010056</v>
      </c>
      <c r="AB11" s="2">
        <v>3.670323308040516</v>
      </c>
      <c r="AC11" s="138">
        <v>0.56859278834417992</v>
      </c>
      <c r="AD11" s="143">
        <v>20.94</v>
      </c>
      <c r="AE11" s="138">
        <v>0.65920989255571327</v>
      </c>
      <c r="AF11" s="143">
        <v>3.76</v>
      </c>
      <c r="AG11" s="138">
        <v>0.57746651922840642</v>
      </c>
      <c r="AH11" s="143">
        <v>20.010000000000002</v>
      </c>
      <c r="AI11" s="138">
        <v>0.62998422678172827</v>
      </c>
      <c r="AJ11" s="143">
        <v>3.75</v>
      </c>
      <c r="AK11" s="138">
        <v>0.5730527666987576</v>
      </c>
      <c r="AL11" s="143">
        <v>20.64</v>
      </c>
      <c r="AM11" s="138">
        <v>0.64828803588198891</v>
      </c>
      <c r="AN11" s="143">
        <v>4.03</v>
      </c>
      <c r="AO11" s="138">
        <v>0.6109856122742916</v>
      </c>
      <c r="AP11" s="143">
        <v>20.239999999999998</v>
      </c>
      <c r="AQ11" s="138">
        <v>0.63470162124870644</v>
      </c>
      <c r="AR11" s="143">
        <v>8</v>
      </c>
      <c r="AS11" s="138">
        <v>1.206636500754148</v>
      </c>
      <c r="AT11" s="143">
        <v>20.58</v>
      </c>
      <c r="AU11" s="138">
        <v>0.64349500963053752</v>
      </c>
      <c r="AV11" s="143">
        <v>3.88</v>
      </c>
      <c r="AW11" s="138">
        <v>0.58504221954161628</v>
      </c>
      <c r="AX11" s="143">
        <v>19.87</v>
      </c>
      <c r="AY11" s="138">
        <v>0.61980055335993045</v>
      </c>
      <c r="AZ11" s="3">
        <v>3.8343803224842228</v>
      </c>
      <c r="BA11" s="138">
        <v>0.5745681160536783</v>
      </c>
      <c r="BB11" s="143">
        <v>21.08</v>
      </c>
      <c r="BC11" s="139">
        <v>0.65352182539682535</v>
      </c>
      <c r="BD11" s="143">
        <v>4.0999999999999996</v>
      </c>
      <c r="BE11" s="138">
        <v>0.61102831594634865</v>
      </c>
      <c r="BF11" s="143">
        <v>21.84</v>
      </c>
      <c r="BG11" s="138">
        <v>0.67607098745368266</v>
      </c>
      <c r="BH11" s="143">
        <v>4.26</v>
      </c>
      <c r="BI11" s="138">
        <v>0.6294791281861839</v>
      </c>
      <c r="BJ11" s="143">
        <v>22.83</v>
      </c>
      <c r="BK11" s="138">
        <v>0.70605699794337307</v>
      </c>
      <c r="BL11" s="3">
        <v>4.4738268321953614</v>
      </c>
      <c r="BM11" s="138">
        <v>0.65899141719503329</v>
      </c>
      <c r="BN11" s="138">
        <v>23.105123430711</v>
      </c>
      <c r="BO11" s="138">
        <f>BN11/BN4*100</f>
        <v>0.71286367054832045</v>
      </c>
      <c r="BP11" s="138">
        <v>4.7612871604142395</v>
      </c>
      <c r="BQ11" s="138">
        <f>BP11/BP4*100</f>
        <v>0.69927406195042363</v>
      </c>
      <c r="BR11" s="138">
        <v>24.472290497617138</v>
      </c>
      <c r="BS11" s="138">
        <f>BR11/BR4*100</f>
        <v>0.75537863943503525</v>
      </c>
      <c r="BT11" s="138">
        <v>4.8486489281088625</v>
      </c>
      <c r="BU11" s="138">
        <f>BT11/BT4*100</f>
        <v>0.71067277649498217</v>
      </c>
      <c r="BV11" s="138">
        <v>22.805306091477402</v>
      </c>
      <c r="BW11" s="138">
        <f>BV11/BV4*100</f>
        <v>0.70423230679293081</v>
      </c>
      <c r="BX11" s="138">
        <v>4.8120586848704603</v>
      </c>
      <c r="BY11" s="138">
        <f>BX11/BX4*100</f>
        <v>0.70680212340746285</v>
      </c>
    </row>
    <row r="12" spans="1:77" ht="15.6" x14ac:dyDescent="0.3">
      <c r="A12" s="140" t="s">
        <v>13</v>
      </c>
      <c r="B12" s="146">
        <v>18.3157</v>
      </c>
      <c r="C12" s="147">
        <f>B12/B4*100</f>
        <v>0.65570114201840113</v>
      </c>
      <c r="D12" s="146">
        <v>3.7373029999999998</v>
      </c>
      <c r="E12" s="147">
        <f>D12/D4*100</f>
        <v>0.65200680390788546</v>
      </c>
      <c r="F12" s="146">
        <v>17.763999999999999</v>
      </c>
      <c r="G12" s="147">
        <f>F12/F4*100</f>
        <v>0.63433795172118268</v>
      </c>
      <c r="H12" s="146">
        <v>3.7023820000000001</v>
      </c>
      <c r="I12" s="147">
        <f>H12/H4*100</f>
        <v>0.6506822495606327</v>
      </c>
      <c r="J12" s="146">
        <v>16.980499999999999</v>
      </c>
      <c r="K12" s="148">
        <f>J12/J4*100</f>
        <v>0.60547222566265979</v>
      </c>
      <c r="L12" s="146">
        <v>3.4792450000000001</v>
      </c>
      <c r="M12" s="148">
        <f>L12/L4*100</f>
        <v>0.60863787318227591</v>
      </c>
      <c r="N12" s="146">
        <v>16.795120000000001</v>
      </c>
      <c r="O12" s="148">
        <f>N12/N4*100</f>
        <v>0.59736267303431667</v>
      </c>
      <c r="P12" s="146">
        <v>3.4996710000000002</v>
      </c>
      <c r="Q12" s="148">
        <f>P12/P4*100</f>
        <v>0.61454227616604706</v>
      </c>
      <c r="R12" s="146">
        <v>16.58503</v>
      </c>
      <c r="S12" s="148">
        <f>R12/R4*100</f>
        <v>0.58804175361972011</v>
      </c>
      <c r="T12" s="146">
        <v>3.707919</v>
      </c>
      <c r="U12" s="148">
        <f>T12/T4*100</f>
        <v>0.65214796695289345</v>
      </c>
      <c r="V12" s="141">
        <v>28.138856678219</v>
      </c>
      <c r="W12" s="142">
        <v>0.88599810066968943</v>
      </c>
      <c r="X12" s="141">
        <v>6.0809911887449157</v>
      </c>
      <c r="Y12" s="142">
        <v>0.94042732806670304</v>
      </c>
      <c r="Z12" s="143">
        <v>25.3</v>
      </c>
      <c r="AA12" s="138">
        <v>0.79602052663207812</v>
      </c>
      <c r="AB12" s="2">
        <v>5.3435366147110246</v>
      </c>
      <c r="AC12" s="138">
        <v>0.82780074897538769</v>
      </c>
      <c r="AD12" s="143">
        <v>23.16</v>
      </c>
      <c r="AE12" s="138">
        <v>0.72909747428798088</v>
      </c>
      <c r="AF12" s="143">
        <v>4.79</v>
      </c>
      <c r="AG12" s="138">
        <v>0.73565548593193275</v>
      </c>
      <c r="AH12" s="143">
        <v>22.38</v>
      </c>
      <c r="AI12" s="138">
        <v>0.70460004974388191</v>
      </c>
      <c r="AJ12" s="143">
        <v>4.58</v>
      </c>
      <c r="AK12" s="138">
        <v>0.69988844572808262</v>
      </c>
      <c r="AL12" s="143">
        <v>20.38</v>
      </c>
      <c r="AM12" s="138">
        <v>0.64012161682533597</v>
      </c>
      <c r="AN12" s="143">
        <v>4.18</v>
      </c>
      <c r="AO12" s="138">
        <v>0.63372701223487304</v>
      </c>
      <c r="AP12" s="143">
        <v>17.57</v>
      </c>
      <c r="AQ12" s="138">
        <v>0.55097368998714291</v>
      </c>
      <c r="AR12" s="143">
        <v>8</v>
      </c>
      <c r="AS12" s="138">
        <v>1.206636500754148</v>
      </c>
      <c r="AT12" s="143">
        <v>18.489999999999998</v>
      </c>
      <c r="AU12" s="138">
        <v>0.57814493333666861</v>
      </c>
      <c r="AV12" s="143">
        <v>3.38</v>
      </c>
      <c r="AW12" s="138">
        <v>0.50965018094089265</v>
      </c>
      <c r="AX12" s="143">
        <v>17.68</v>
      </c>
      <c r="AY12" s="138">
        <v>0.5514883635331439</v>
      </c>
      <c r="AZ12" s="3">
        <v>3.0571520523704949</v>
      </c>
      <c r="BA12" s="138">
        <v>0.45810325202225138</v>
      </c>
      <c r="BB12" s="143">
        <v>16.760000000000002</v>
      </c>
      <c r="BC12" s="139">
        <v>0.51959325396825407</v>
      </c>
      <c r="BD12" s="143">
        <v>2.67</v>
      </c>
      <c r="BE12" s="138">
        <v>0.3979135618479881</v>
      </c>
      <c r="BF12" s="143">
        <v>16.84</v>
      </c>
      <c r="BG12" s="138">
        <v>0.52129283098534873</v>
      </c>
      <c r="BH12" s="143">
        <v>2.2599999999999998</v>
      </c>
      <c r="BI12" s="138">
        <v>0.33394902105652013</v>
      </c>
      <c r="BJ12" s="143">
        <v>15.34</v>
      </c>
      <c r="BK12" s="138">
        <v>0.47441587159226217</v>
      </c>
      <c r="BL12" s="3">
        <v>2.0433775001686416</v>
      </c>
      <c r="BM12" s="138">
        <v>0.30098800986443186</v>
      </c>
      <c r="BN12" s="138">
        <v>13.247928829609</v>
      </c>
      <c r="BO12" s="138">
        <f>BN12/BN4*100</f>
        <v>0.40873909204420011</v>
      </c>
      <c r="BP12" s="138">
        <v>1.6313577340829386</v>
      </c>
      <c r="BQ12" s="138">
        <f>BP12/BP4*100</f>
        <v>0.23959196552790296</v>
      </c>
      <c r="BR12" s="138">
        <v>11.272332442285082</v>
      </c>
      <c r="BS12" s="138">
        <f>BR12/BR4*100</f>
        <v>0.34793960721992107</v>
      </c>
      <c r="BT12" s="138">
        <v>1.482124374285918</v>
      </c>
      <c r="BU12" s="138">
        <f>BT12/BT4*100</f>
        <v>0.21723689625750783</v>
      </c>
      <c r="BV12" s="138">
        <v>9.6485217329949897</v>
      </c>
      <c r="BW12" s="138">
        <f>BV12/BV4*100</f>
        <v>0.29794823581465019</v>
      </c>
      <c r="BX12" s="138">
        <v>1.22025645703397</v>
      </c>
      <c r="BY12" s="138">
        <f>BX12/BX4*100</f>
        <v>0.17923302923237214</v>
      </c>
    </row>
    <row r="13" spans="1:77" ht="15.6" x14ac:dyDescent="0.3">
      <c r="A13" s="149" t="s">
        <v>14</v>
      </c>
      <c r="B13" s="141">
        <v>6.6</v>
      </c>
      <c r="C13" s="142">
        <v>0.30000000000000004</v>
      </c>
      <c r="D13" s="141">
        <v>1.1000000000000001</v>
      </c>
      <c r="E13" s="142">
        <v>0.2</v>
      </c>
      <c r="F13" s="141">
        <v>6.8000000000000007</v>
      </c>
      <c r="G13" s="142">
        <v>0.2</v>
      </c>
      <c r="H13" s="141">
        <v>1.5</v>
      </c>
      <c r="I13" s="142">
        <v>0.30000000000000004</v>
      </c>
      <c r="J13" s="141">
        <v>6.9011943765577595</v>
      </c>
      <c r="K13" s="142">
        <v>0.24607529336032852</v>
      </c>
      <c r="L13" s="141">
        <v>1.2188839999999783</v>
      </c>
      <c r="M13" s="142">
        <v>0.21322412345663846</v>
      </c>
      <c r="N13" s="141">
        <v>7.1081813270896559</v>
      </c>
      <c r="O13" s="142">
        <v>0.25282118841442597</v>
      </c>
      <c r="P13" s="141">
        <v>1.2611660000000247</v>
      </c>
      <c r="Q13" s="142">
        <v>0.22146076710160584</v>
      </c>
      <c r="R13" s="141">
        <v>7.270006414794981</v>
      </c>
      <c r="S13" s="142">
        <v>0.2577666317747182</v>
      </c>
      <c r="T13" s="141">
        <v>1.2874770000000497</v>
      </c>
      <c r="U13" s="142">
        <v>0.22644116768695399</v>
      </c>
      <c r="V13" s="141">
        <v>62.74</v>
      </c>
      <c r="W13" s="142">
        <v>1.975471906043861</v>
      </c>
      <c r="X13" s="141">
        <v>6.74</v>
      </c>
      <c r="Y13" s="142">
        <v>1.0423432618848782</v>
      </c>
      <c r="Z13" s="143">
        <v>64.17</v>
      </c>
      <c r="AA13" s="138">
        <v>2.0189975175486343</v>
      </c>
      <c r="AB13" s="150">
        <v>7.18</v>
      </c>
      <c r="AC13" s="138">
        <v>1.1122988024972502</v>
      </c>
      <c r="AD13" s="143">
        <v>64.66</v>
      </c>
      <c r="AE13" s="138">
        <v>2.0355545201839744</v>
      </c>
      <c r="AF13" s="143">
        <v>7.32</v>
      </c>
      <c r="AG13" s="138">
        <v>1.124216734242536</v>
      </c>
      <c r="AH13" s="143">
        <v>64.61</v>
      </c>
      <c r="AI13" s="138">
        <v>2.0341469711328068</v>
      </c>
      <c r="AJ13" s="143">
        <v>7.35</v>
      </c>
      <c r="AK13" s="138">
        <v>1.123183422729565</v>
      </c>
      <c r="AL13" s="143">
        <v>63.01</v>
      </c>
      <c r="AM13" s="138">
        <v>1.9791002490757812</v>
      </c>
      <c r="AN13" s="143">
        <v>7.29</v>
      </c>
      <c r="AO13" s="138">
        <v>1.1052320380842644</v>
      </c>
      <c r="AP13" s="143">
        <v>63.44</v>
      </c>
      <c r="AQ13" s="138">
        <v>1.9894007337953525</v>
      </c>
      <c r="AR13" s="143">
        <v>7.89</v>
      </c>
      <c r="AS13" s="138">
        <v>1.1900452488687783</v>
      </c>
      <c r="AT13" s="143">
        <v>63.61</v>
      </c>
      <c r="AU13" s="138">
        <v>1.988956149786127</v>
      </c>
      <c r="AV13" s="143">
        <v>7.82</v>
      </c>
      <c r="AW13" s="138">
        <v>1.1791314837153197</v>
      </c>
      <c r="AX13" s="143">
        <v>65.89</v>
      </c>
      <c r="AY13" s="138">
        <v>2.0552923231447315</v>
      </c>
      <c r="AZ13" s="3">
        <v>8.0979239946227413</v>
      </c>
      <c r="BA13" s="138">
        <v>1.2134448182547002</v>
      </c>
      <c r="BB13" s="143">
        <v>63.57</v>
      </c>
      <c r="BC13" s="139">
        <v>1.9707961309523809</v>
      </c>
      <c r="BD13" s="143">
        <v>8.17</v>
      </c>
      <c r="BE13" s="138">
        <v>1.2175856929955291</v>
      </c>
      <c r="BF13" s="143">
        <v>62.13</v>
      </c>
      <c r="BG13" s="138">
        <v>1.9232733722755178</v>
      </c>
      <c r="BH13" s="143">
        <v>8.26</v>
      </c>
      <c r="BI13" s="138">
        <v>1.2205393424455115</v>
      </c>
      <c r="BJ13" s="143">
        <v>60.74</v>
      </c>
      <c r="BK13" s="138">
        <v>1.8784889205028688</v>
      </c>
      <c r="BL13" s="143">
        <v>8.25</v>
      </c>
      <c r="BM13" s="138">
        <v>1.2152189603617671</v>
      </c>
      <c r="BN13" s="138">
        <v>64.359189796373002</v>
      </c>
      <c r="BO13" s="138">
        <f>BN13/BN4*100</f>
        <v>1.9856776965223359</v>
      </c>
      <c r="BP13" s="138">
        <v>8.8698604366093132</v>
      </c>
      <c r="BQ13" s="138">
        <f>BP13/BP4*100</f>
        <v>1.3026862542568276</v>
      </c>
      <c r="BR13" s="138">
        <v>64.39916544160431</v>
      </c>
      <c r="BS13" s="138">
        <f>BR13/BR4*100</f>
        <v>1.9877891681927951</v>
      </c>
      <c r="BT13" s="138">
        <v>9.0995482791012332</v>
      </c>
      <c r="BU13" s="138">
        <f>BT13/BT4*100</f>
        <v>1.3337326204149993</v>
      </c>
      <c r="BV13" s="138">
        <v>65.577647463019204</v>
      </c>
      <c r="BW13" s="138">
        <f>BV13/BV4*100</f>
        <v>2.0250505633070319</v>
      </c>
      <c r="BX13" s="138">
        <v>9.8299102871761601</v>
      </c>
      <c r="BY13" s="138">
        <f>BX13/BX4*100</f>
        <v>1.4438314074858394</v>
      </c>
    </row>
    <row r="14" spans="1:77" ht="15.6" x14ac:dyDescent="0.3">
      <c r="A14" s="4"/>
      <c r="B14" s="1"/>
      <c r="C14" s="5"/>
      <c r="D14" s="1"/>
      <c r="E14" s="1"/>
      <c r="F14" s="1"/>
      <c r="G14" s="1"/>
      <c r="H14" s="1"/>
      <c r="I14" s="1"/>
      <c r="J14" s="1"/>
      <c r="K14" s="1"/>
      <c r="L14" s="1"/>
      <c r="M14" s="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5"/>
      <c r="AE14" s="5"/>
      <c r="AF14" s="5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77" ht="15.6" x14ac:dyDescent="0.3">
      <c r="A15" s="186" t="s">
        <v>15</v>
      </c>
      <c r="B15" s="1"/>
      <c r="C15" s="5"/>
      <c r="D15" s="1"/>
      <c r="E15" s="1"/>
      <c r="F15" s="1"/>
      <c r="G15" s="1"/>
      <c r="H15" s="1"/>
      <c r="I15" s="1"/>
      <c r="J15" s="1"/>
      <c r="K15" s="1"/>
      <c r="L15" s="1"/>
      <c r="M15" s="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5"/>
      <c r="AE15" s="5"/>
      <c r="AF15" s="5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77" ht="15.6" x14ac:dyDescent="0.3">
      <c r="A16" s="186" t="s">
        <v>16</v>
      </c>
      <c r="B16" s="1"/>
      <c r="C16" s="7"/>
      <c r="D16" s="7"/>
      <c r="E16" s="1"/>
      <c r="F16" s="5"/>
      <c r="G16" s="1"/>
      <c r="H16" s="5"/>
      <c r="I16" s="1"/>
      <c r="J16" s="5"/>
      <c r="K16" s="1"/>
      <c r="L16" s="5"/>
      <c r="M16" s="6"/>
      <c r="N16" s="5"/>
      <c r="O16" s="1"/>
      <c r="P16" s="6"/>
      <c r="Q16" s="1"/>
      <c r="R16" s="5"/>
      <c r="S16" s="1"/>
      <c r="T16" s="1"/>
      <c r="U16" s="1"/>
      <c r="V16" s="5"/>
      <c r="W16" s="1"/>
      <c r="X16" s="5"/>
      <c r="Y16" s="1"/>
      <c r="Z16" s="5"/>
      <c r="AA16" s="1"/>
      <c r="AB16" s="1"/>
      <c r="AC16" s="1"/>
      <c r="AD16" s="5"/>
      <c r="AE16" s="5"/>
      <c r="AF16" s="5"/>
      <c r="AG16" s="1"/>
      <c r="AH16" s="5"/>
      <c r="AI16" s="1"/>
      <c r="AJ16" s="5"/>
      <c r="AK16" s="1"/>
      <c r="AL16" s="5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1:69" ht="15.6" x14ac:dyDescent="0.3">
      <c r="A17" s="186" t="s">
        <v>17</v>
      </c>
      <c r="B17" s="5"/>
      <c r="C17" s="5"/>
      <c r="D17" s="5"/>
      <c r="E17" s="1"/>
      <c r="F17" s="5"/>
      <c r="G17" s="1"/>
      <c r="H17" s="5"/>
      <c r="I17" s="1"/>
      <c r="J17" s="5"/>
      <c r="K17" s="1"/>
      <c r="L17" s="5"/>
      <c r="M17" s="6"/>
      <c r="N17" s="5"/>
      <c r="O17" s="1"/>
      <c r="P17" s="6"/>
      <c r="Q17" s="1"/>
      <c r="R17" s="5"/>
      <c r="S17" s="1"/>
      <c r="T17" s="1"/>
      <c r="U17" s="1"/>
      <c r="V17" s="5"/>
      <c r="W17" s="1"/>
      <c r="X17" s="5"/>
      <c r="Y17" s="1"/>
      <c r="Z17" s="5"/>
      <c r="AA17" s="1"/>
      <c r="AB17" s="1"/>
      <c r="AC17" s="5"/>
      <c r="AD17" s="8"/>
      <c r="AE17" s="5"/>
      <c r="AF17" s="5"/>
      <c r="AG17" s="1"/>
      <c r="AH17" s="5"/>
      <c r="AI17" s="1"/>
      <c r="AJ17" s="5"/>
      <c r="AK17" s="1"/>
      <c r="AL17" s="5"/>
      <c r="AM17" s="1"/>
      <c r="AN17" s="1"/>
      <c r="AO17" s="1"/>
      <c r="AP17" s="9"/>
      <c r="AQ17" s="10"/>
      <c r="AR17" s="10"/>
      <c r="AS17" s="10"/>
      <c r="AT17" s="11"/>
      <c r="AU17" s="10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3"/>
      <c r="BJ17" s="12"/>
      <c r="BK17" s="12"/>
      <c r="BL17" s="12"/>
      <c r="BM17" s="12"/>
      <c r="BN17" s="12"/>
      <c r="BO17" s="12"/>
      <c r="BP17" s="12"/>
      <c r="BQ17" s="12"/>
    </row>
    <row r="18" spans="1:69" ht="15.6" x14ac:dyDescent="0.3">
      <c r="A18" s="4"/>
      <c r="B18" s="8"/>
      <c r="C18" s="5"/>
      <c r="D18" s="5"/>
      <c r="E18" s="1"/>
      <c r="F18" s="8"/>
      <c r="G18" s="1"/>
      <c r="H18" s="5"/>
      <c r="I18" s="1"/>
      <c r="J18" s="8"/>
      <c r="K18" s="1"/>
      <c r="L18" s="5"/>
      <c r="M18" s="6"/>
      <c r="N18" s="8"/>
      <c r="O18" s="1"/>
      <c r="P18" s="6"/>
      <c r="Q18" s="1"/>
      <c r="R18" s="8"/>
      <c r="S18" s="1"/>
      <c r="T18" s="1"/>
      <c r="U18" s="1"/>
      <c r="V18" s="8"/>
      <c r="W18" s="1"/>
      <c r="X18" s="5"/>
      <c r="Y18" s="1"/>
      <c r="Z18" s="5"/>
      <c r="AA18" s="1"/>
      <c r="AB18" s="1"/>
      <c r="AC18" s="5"/>
      <c r="AD18" s="5"/>
      <c r="AE18" s="5"/>
      <c r="AF18" s="5"/>
      <c r="AG18" s="1"/>
      <c r="AH18" s="8"/>
      <c r="AI18" s="1"/>
      <c r="AJ18" s="5"/>
      <c r="AK18" s="1"/>
      <c r="AL18" s="8"/>
      <c r="AM18" s="1"/>
      <c r="AN18" s="1"/>
      <c r="AO18" s="1"/>
      <c r="AP18" s="9"/>
      <c r="AQ18" s="10"/>
      <c r="AR18" s="10"/>
      <c r="AS18" s="10"/>
      <c r="AT18" s="11"/>
      <c r="AU18" s="10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3"/>
      <c r="BJ18" s="13"/>
      <c r="BK18" s="13"/>
      <c r="BL18" s="13"/>
      <c r="BM18" s="14"/>
      <c r="BN18" s="14"/>
      <c r="BO18" s="14"/>
      <c r="BP18" s="14"/>
      <c r="BQ18" s="14"/>
    </row>
    <row r="19" spans="1:69" ht="15.6" x14ac:dyDescent="0.3">
      <c r="B19" s="5"/>
      <c r="C19" s="5"/>
      <c r="D19" s="5"/>
      <c r="E19" s="5"/>
      <c r="G19" s="1"/>
      <c r="H19" s="5"/>
      <c r="I19" s="1"/>
      <c r="J19" s="15"/>
      <c r="K19" s="1"/>
      <c r="L19" s="5"/>
      <c r="M19" s="6"/>
      <c r="N19" s="15"/>
      <c r="O19" s="1"/>
      <c r="P19" s="6"/>
      <c r="Q19" s="1"/>
      <c r="R19" s="15"/>
      <c r="S19" s="1"/>
      <c r="T19" s="1"/>
      <c r="U19" s="1"/>
      <c r="V19" s="5"/>
      <c r="W19" s="1"/>
      <c r="X19" s="5"/>
      <c r="Y19" s="1"/>
      <c r="Z19" s="5"/>
      <c r="AA19" s="1"/>
      <c r="AB19" s="1"/>
      <c r="AC19" s="8"/>
      <c r="AD19" s="5"/>
      <c r="AE19" s="5"/>
      <c r="AF19" s="5"/>
      <c r="AG19" s="1"/>
      <c r="AH19" s="5"/>
      <c r="AI19" s="1"/>
      <c r="AJ19" s="5"/>
      <c r="AK19" s="1"/>
      <c r="AL19" s="5"/>
      <c r="AM19" s="1"/>
      <c r="AN19" s="1"/>
      <c r="AO19" s="1"/>
      <c r="AP19" s="9"/>
      <c r="AQ19" s="10"/>
      <c r="AR19" s="10"/>
      <c r="AS19" s="10"/>
      <c r="AT19" s="11"/>
      <c r="AU19" s="10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3"/>
      <c r="BJ19" s="13"/>
      <c r="BK19" s="13"/>
      <c r="BL19" s="13"/>
      <c r="BM19" s="14"/>
      <c r="BN19" s="14"/>
      <c r="BO19" s="14"/>
      <c r="BP19" s="14"/>
      <c r="BQ19" s="14"/>
    </row>
    <row r="20" spans="1:69" ht="15.6" x14ac:dyDescent="0.3">
      <c r="A20" s="151"/>
      <c r="B20" s="5"/>
      <c r="C20" s="5"/>
      <c r="D20" s="5"/>
      <c r="E20" s="5"/>
      <c r="G20" s="1"/>
      <c r="H20" s="5"/>
      <c r="I20" s="1"/>
      <c r="J20" s="15"/>
      <c r="K20" s="1"/>
      <c r="L20" s="5"/>
      <c r="M20" s="6"/>
      <c r="N20" s="15"/>
      <c r="O20" s="1"/>
      <c r="P20" s="6"/>
      <c r="Q20" s="1"/>
      <c r="R20" s="15"/>
      <c r="S20" s="1"/>
      <c r="T20" s="1"/>
      <c r="U20" s="1"/>
      <c r="V20" s="5"/>
      <c r="W20" s="1"/>
      <c r="X20" s="5"/>
      <c r="Y20" s="1"/>
      <c r="Z20" s="5"/>
      <c r="AA20" s="1"/>
      <c r="AB20" s="1"/>
      <c r="AC20" s="5"/>
      <c r="AD20" s="5"/>
      <c r="AE20" s="16"/>
      <c r="AF20" s="5"/>
      <c r="AG20" s="1"/>
      <c r="AH20" s="5"/>
      <c r="AI20" s="1"/>
      <c r="AJ20" s="5"/>
      <c r="AK20" s="1"/>
      <c r="AL20" s="5"/>
      <c r="AM20" s="1"/>
      <c r="AN20" s="1"/>
      <c r="AO20" s="1"/>
      <c r="AP20" s="9"/>
      <c r="AQ20" s="10"/>
      <c r="AR20" s="10"/>
      <c r="AS20" s="10"/>
      <c r="AT20" s="17"/>
      <c r="AU20" s="10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3"/>
      <c r="BJ20" s="13"/>
      <c r="BK20" s="13"/>
      <c r="BL20" s="13"/>
      <c r="BM20" s="14"/>
      <c r="BN20" s="14"/>
      <c r="BO20" s="14"/>
      <c r="BP20" s="14"/>
      <c r="BQ20" s="14"/>
    </row>
    <row r="21" spans="1:69" ht="15.6" x14ac:dyDescent="0.3">
      <c r="A21" s="5"/>
      <c r="B21" s="5"/>
      <c r="C21" s="5"/>
      <c r="D21" s="5"/>
      <c r="E21" s="5"/>
      <c r="G21" s="1"/>
      <c r="H21" s="5"/>
      <c r="I21" s="1"/>
      <c r="J21" s="15"/>
      <c r="K21" s="1"/>
      <c r="L21" s="5"/>
      <c r="M21" s="18"/>
      <c r="N21" s="15"/>
      <c r="O21" s="1"/>
      <c r="P21" s="6"/>
      <c r="Q21" s="1"/>
      <c r="R21" s="15"/>
      <c r="S21" s="1"/>
      <c r="T21" s="1"/>
      <c r="U21" s="1"/>
      <c r="V21" s="5"/>
      <c r="W21" s="1"/>
      <c r="X21" s="5"/>
      <c r="Y21" s="1"/>
      <c r="Z21" s="5"/>
      <c r="AA21" s="1"/>
      <c r="AB21" s="1"/>
      <c r="AC21" s="5"/>
      <c r="AD21" s="5"/>
      <c r="AE21" s="16"/>
      <c r="AF21" s="5"/>
      <c r="AG21" s="1"/>
      <c r="AH21" s="5"/>
      <c r="AI21" s="1"/>
      <c r="AJ21" s="5"/>
      <c r="AK21" s="1"/>
      <c r="AL21" s="5"/>
      <c r="AM21" s="1"/>
      <c r="AN21" s="5"/>
      <c r="AO21" s="1"/>
      <c r="AP21" s="9"/>
      <c r="AQ21" s="10"/>
      <c r="AR21" s="10"/>
      <c r="AS21" s="10"/>
      <c r="AT21" s="17"/>
      <c r="AU21" s="10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3"/>
      <c r="BJ21" s="13"/>
      <c r="BK21" s="13"/>
      <c r="BL21" s="13"/>
      <c r="BM21" s="14"/>
      <c r="BN21" s="14"/>
      <c r="BO21" s="14"/>
      <c r="BP21" s="14"/>
      <c r="BQ21" s="14"/>
    </row>
  </sheetData>
  <mergeCells count="20">
    <mergeCell ref="BV2:BY2"/>
    <mergeCell ref="BR2:BU2"/>
    <mergeCell ref="BN2:BQ2"/>
    <mergeCell ref="V2:Y2"/>
    <mergeCell ref="Z2:AC2"/>
    <mergeCell ref="AD2:AG2"/>
    <mergeCell ref="AH2:AK2"/>
    <mergeCell ref="AL2:AO2"/>
    <mergeCell ref="AP2:AS2"/>
    <mergeCell ref="AT2:AW2"/>
    <mergeCell ref="AX2:BA2"/>
    <mergeCell ref="BB2:BE2"/>
    <mergeCell ref="BF2:BI2"/>
    <mergeCell ref="BJ2:BM2"/>
    <mergeCell ref="R2:U2"/>
    <mergeCell ref="A2:A3"/>
    <mergeCell ref="B2:E2"/>
    <mergeCell ref="F2:I2"/>
    <mergeCell ref="J2:M2"/>
    <mergeCell ref="N2:Q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8"/>
  <sheetViews>
    <sheetView topLeftCell="A16" workbookViewId="0">
      <selection activeCell="G32" sqref="G32"/>
    </sheetView>
  </sheetViews>
  <sheetFormatPr defaultRowHeight="14.4" x14ac:dyDescent="0.3"/>
  <sheetData>
    <row r="1" spans="1:13" x14ac:dyDescent="0.3">
      <c r="A1" s="19" t="s">
        <v>18</v>
      </c>
      <c r="B1" s="19"/>
      <c r="C1" s="20"/>
      <c r="D1" s="20"/>
    </row>
    <row r="2" spans="1:13" ht="15" thickBot="1" x14ac:dyDescent="0.35">
      <c r="A2" s="19"/>
      <c r="B2" s="19"/>
      <c r="C2" s="20"/>
      <c r="D2" s="20"/>
      <c r="E2" s="19"/>
      <c r="F2" s="20"/>
      <c r="G2" s="20"/>
      <c r="H2" s="19"/>
      <c r="I2" s="20"/>
      <c r="J2" s="20"/>
      <c r="K2" s="19"/>
      <c r="L2" s="20"/>
      <c r="M2" s="20"/>
    </row>
    <row r="3" spans="1:13" ht="21" thickBot="1" x14ac:dyDescent="0.35">
      <c r="A3" s="24" t="s">
        <v>19</v>
      </c>
      <c r="B3" s="205">
        <v>2003</v>
      </c>
      <c r="C3" s="206"/>
      <c r="D3" s="205">
        <v>2004</v>
      </c>
      <c r="E3" s="206"/>
      <c r="F3" s="205">
        <v>2005</v>
      </c>
      <c r="G3" s="206"/>
      <c r="H3" s="205">
        <v>2006</v>
      </c>
      <c r="I3" s="206"/>
      <c r="J3" s="205">
        <v>2007</v>
      </c>
      <c r="K3" s="206"/>
      <c r="L3" s="205">
        <v>2008</v>
      </c>
      <c r="M3" s="206"/>
    </row>
    <row r="4" spans="1:13" ht="20.399999999999999" x14ac:dyDescent="0.3">
      <c r="A4" s="25" t="s">
        <v>20</v>
      </c>
      <c r="B4" s="182" t="s">
        <v>21</v>
      </c>
      <c r="C4" s="203" t="s">
        <v>22</v>
      </c>
      <c r="D4" s="182" t="s">
        <v>21</v>
      </c>
      <c r="E4" s="203" t="s">
        <v>22</v>
      </c>
      <c r="F4" s="182" t="s">
        <v>21</v>
      </c>
      <c r="G4" s="203" t="s">
        <v>22</v>
      </c>
      <c r="H4" s="182" t="s">
        <v>21</v>
      </c>
      <c r="I4" s="203" t="s">
        <v>22</v>
      </c>
      <c r="J4" s="182" t="s">
        <v>21</v>
      </c>
      <c r="K4" s="203" t="s">
        <v>22</v>
      </c>
      <c r="L4" s="182" t="s">
        <v>21</v>
      </c>
      <c r="M4" s="203" t="s">
        <v>22</v>
      </c>
    </row>
    <row r="5" spans="1:13" ht="15" thickBot="1" x14ac:dyDescent="0.35">
      <c r="A5" s="178"/>
      <c r="B5" s="26" t="s">
        <v>23</v>
      </c>
      <c r="C5" s="204"/>
      <c r="D5" s="27" t="s">
        <v>23</v>
      </c>
      <c r="E5" s="204"/>
      <c r="F5" s="27" t="s">
        <v>24</v>
      </c>
      <c r="G5" s="204"/>
      <c r="H5" s="27" t="s">
        <v>23</v>
      </c>
      <c r="I5" s="204"/>
      <c r="J5" s="27" t="s">
        <v>23</v>
      </c>
      <c r="K5" s="204"/>
      <c r="L5" s="27" t="s">
        <v>23</v>
      </c>
      <c r="M5" s="204"/>
    </row>
    <row r="6" spans="1:13" x14ac:dyDescent="0.3">
      <c r="A6" s="28" t="s">
        <v>25</v>
      </c>
      <c r="B6" s="29">
        <v>2923</v>
      </c>
      <c r="C6" s="29" t="s">
        <v>26</v>
      </c>
      <c r="D6" s="29">
        <v>2944</v>
      </c>
      <c r="E6" s="29" t="s">
        <v>26</v>
      </c>
      <c r="F6" s="29">
        <v>2950</v>
      </c>
      <c r="G6" s="29" t="s">
        <v>26</v>
      </c>
      <c r="H6" s="30">
        <v>2958.3917000000001</v>
      </c>
      <c r="I6" s="31" t="s">
        <v>26</v>
      </c>
      <c r="J6" s="30">
        <v>2960.5637999999999</v>
      </c>
      <c r="K6" s="29" t="s">
        <v>26</v>
      </c>
      <c r="L6" s="30">
        <v>2956.1802000000002</v>
      </c>
      <c r="M6" s="29" t="s">
        <v>26</v>
      </c>
    </row>
    <row r="7" spans="1:13" x14ac:dyDescent="0.3">
      <c r="A7" s="32" t="s">
        <v>27</v>
      </c>
      <c r="B7" s="33">
        <v>1458</v>
      </c>
      <c r="C7" s="33" t="s">
        <v>28</v>
      </c>
      <c r="D7" s="33">
        <v>1472</v>
      </c>
      <c r="E7" s="33" t="s">
        <v>29</v>
      </c>
      <c r="F7" s="33">
        <v>1482</v>
      </c>
      <c r="G7" s="33" t="s">
        <v>29</v>
      </c>
      <c r="H7" s="34">
        <v>1487.5691999999999</v>
      </c>
      <c r="I7" s="23" t="s">
        <v>30</v>
      </c>
      <c r="J7" s="34">
        <v>1492.0006000000001</v>
      </c>
      <c r="K7" s="33" t="s">
        <v>31</v>
      </c>
      <c r="L7" s="34">
        <v>1492.1826999999998</v>
      </c>
      <c r="M7" s="33" t="s">
        <v>32</v>
      </c>
    </row>
    <row r="8" spans="1:13" x14ac:dyDescent="0.3">
      <c r="A8" s="44" t="s">
        <v>33</v>
      </c>
      <c r="B8" s="33">
        <v>1465</v>
      </c>
      <c r="C8" s="33" t="s">
        <v>34</v>
      </c>
      <c r="D8" s="33">
        <v>1472</v>
      </c>
      <c r="E8" s="33" t="s">
        <v>29</v>
      </c>
      <c r="F8" s="33">
        <v>1468</v>
      </c>
      <c r="G8" s="33" t="s">
        <v>29</v>
      </c>
      <c r="H8" s="34">
        <f>H6-H7</f>
        <v>1470.8225000000002</v>
      </c>
      <c r="I8" s="23" t="s">
        <v>35</v>
      </c>
      <c r="J8" s="34">
        <f>J6-J7</f>
        <v>1468.5631999999998</v>
      </c>
      <c r="K8" s="23" t="s">
        <v>36</v>
      </c>
      <c r="L8" s="34">
        <f>L6-L7</f>
        <v>1463.9975000000004</v>
      </c>
      <c r="M8" s="33" t="s">
        <v>37</v>
      </c>
    </row>
    <row r="9" spans="1:13" x14ac:dyDescent="0.3">
      <c r="A9" s="152"/>
      <c r="B9" s="158"/>
      <c r="C9" s="158"/>
      <c r="D9" s="158"/>
      <c r="E9" s="158"/>
      <c r="F9" s="158"/>
      <c r="G9" s="158"/>
      <c r="H9" s="159"/>
      <c r="I9" s="154"/>
      <c r="J9" s="159"/>
      <c r="K9" s="154"/>
      <c r="L9" s="159"/>
      <c r="M9" s="158"/>
    </row>
    <row r="10" spans="1:13" ht="15" thickBot="1" x14ac:dyDescent="0.35">
      <c r="C10" s="35"/>
      <c r="D10" s="35"/>
      <c r="F10" s="35"/>
      <c r="G10" s="35"/>
      <c r="I10" s="35"/>
      <c r="J10" s="35"/>
      <c r="L10" s="35"/>
      <c r="M10" s="35"/>
    </row>
    <row r="11" spans="1:13" ht="21" thickBot="1" x14ac:dyDescent="0.35">
      <c r="A11" s="24" t="s">
        <v>19</v>
      </c>
      <c r="B11" s="210">
        <v>2009</v>
      </c>
      <c r="C11" s="211"/>
      <c r="D11" s="210">
        <v>2010</v>
      </c>
      <c r="E11" s="211"/>
      <c r="F11" s="210">
        <v>2011</v>
      </c>
      <c r="G11" s="211"/>
      <c r="H11" s="210">
        <v>2012</v>
      </c>
      <c r="I11" s="211"/>
      <c r="J11" s="210">
        <v>2013</v>
      </c>
      <c r="K11" s="211"/>
      <c r="L11" s="210">
        <v>2014</v>
      </c>
      <c r="M11" s="211"/>
    </row>
    <row r="12" spans="1:13" ht="20.399999999999999" x14ac:dyDescent="0.3">
      <c r="A12" s="36" t="s">
        <v>20</v>
      </c>
      <c r="B12" s="182" t="s">
        <v>21</v>
      </c>
      <c r="C12" s="203" t="s">
        <v>22</v>
      </c>
      <c r="D12" s="169" t="s">
        <v>21</v>
      </c>
      <c r="E12" s="201" t="s">
        <v>22</v>
      </c>
      <c r="F12" s="169" t="s">
        <v>21</v>
      </c>
      <c r="G12" s="201" t="s">
        <v>22</v>
      </c>
      <c r="H12" s="182" t="s">
        <v>21</v>
      </c>
      <c r="I12" s="203" t="s">
        <v>22</v>
      </c>
      <c r="J12" s="169" t="s">
        <v>21</v>
      </c>
      <c r="K12" s="201" t="s">
        <v>22</v>
      </c>
      <c r="L12" s="182" t="s">
        <v>21</v>
      </c>
      <c r="M12" s="203" t="s">
        <v>22</v>
      </c>
    </row>
    <row r="13" spans="1:13" ht="15" thickBot="1" x14ac:dyDescent="0.35">
      <c r="A13" s="37"/>
      <c r="B13" s="168" t="s">
        <v>23</v>
      </c>
      <c r="C13" s="209"/>
      <c r="D13" s="181" t="s">
        <v>23</v>
      </c>
      <c r="E13" s="202"/>
      <c r="F13" s="171" t="s">
        <v>23</v>
      </c>
      <c r="G13" s="202"/>
      <c r="H13" s="168" t="s">
        <v>38</v>
      </c>
      <c r="I13" s="209"/>
      <c r="J13" s="171" t="s">
        <v>23</v>
      </c>
      <c r="K13" s="202"/>
      <c r="L13" s="168" t="s">
        <v>23</v>
      </c>
      <c r="M13" s="209"/>
    </row>
    <row r="14" spans="1:13" x14ac:dyDescent="0.3">
      <c r="A14" s="179" t="s">
        <v>39</v>
      </c>
      <c r="B14" s="166">
        <v>3231.68</v>
      </c>
      <c r="C14" s="167">
        <v>100</v>
      </c>
      <c r="D14" s="166">
        <v>3230.08</v>
      </c>
      <c r="E14" s="167">
        <v>100</v>
      </c>
      <c r="F14" s="170">
        <v>3225.69</v>
      </c>
      <c r="G14" s="167">
        <v>100</v>
      </c>
      <c r="H14" s="21">
        <v>3230.7</v>
      </c>
      <c r="I14" s="22">
        <v>100</v>
      </c>
      <c r="J14" s="166">
        <v>3242.48</v>
      </c>
      <c r="K14" s="172">
        <v>100</v>
      </c>
      <c r="L14" s="21">
        <v>3248.26</v>
      </c>
      <c r="M14" s="22">
        <v>100</v>
      </c>
    </row>
    <row r="15" spans="1:13" x14ac:dyDescent="0.3">
      <c r="A15" s="44" t="s">
        <v>40</v>
      </c>
      <c r="B15" s="21">
        <v>1530.134980306987</v>
      </c>
      <c r="C15" s="38">
        <v>47.371426723393448</v>
      </c>
      <c r="D15" s="21">
        <v>1529.7720014482879</v>
      </c>
      <c r="E15" s="38">
        <v>52.51989003311234</v>
      </c>
      <c r="F15" s="21">
        <v>1529.2515185473781</v>
      </c>
      <c r="G15" s="23">
        <v>47.408508522126368</v>
      </c>
      <c r="H15" s="21">
        <v>1530.581908020672</v>
      </c>
      <c r="I15" s="23">
        <v>47.376169499510077</v>
      </c>
      <c r="J15" s="21">
        <v>1532.6734337791661</v>
      </c>
      <c r="K15" s="23">
        <v>47.268554741406767</v>
      </c>
      <c r="L15" s="21">
        <v>1531.319858431639</v>
      </c>
      <c r="M15" s="23">
        <v>47.142773621312301</v>
      </c>
    </row>
    <row r="16" spans="1:13" x14ac:dyDescent="0.3">
      <c r="A16" s="44" t="s">
        <v>33</v>
      </c>
      <c r="B16" s="21">
        <v>1701.5481485195271</v>
      </c>
      <c r="C16" s="38">
        <v>52.678204518758889</v>
      </c>
      <c r="D16" s="21">
        <v>1700.3065049786469</v>
      </c>
      <c r="E16" s="38">
        <v>52.639764494335964</v>
      </c>
      <c r="F16" s="21">
        <v>1696.4344639815549</v>
      </c>
      <c r="G16" s="23">
        <v>52.591366931774445</v>
      </c>
      <c r="H16" s="21">
        <v>1700.1218174976791</v>
      </c>
      <c r="I16" s="23">
        <v>52.623945816624243</v>
      </c>
      <c r="J16" s="21">
        <v>1709.803119259763</v>
      </c>
      <c r="K16" s="23">
        <v>52.731338952276133</v>
      </c>
      <c r="L16" s="21">
        <v>1716.9379724206219</v>
      </c>
      <c r="M16" s="23">
        <v>52.857159599928018</v>
      </c>
    </row>
    <row r="17" spans="1:15" x14ac:dyDescent="0.3">
      <c r="A17" s="152"/>
      <c r="B17" s="153"/>
      <c r="C17" s="160"/>
      <c r="D17" s="153"/>
      <c r="E17" s="160"/>
      <c r="F17" s="153"/>
      <c r="G17" s="154"/>
      <c r="H17" s="153"/>
      <c r="I17" s="154"/>
      <c r="J17" s="153"/>
      <c r="K17" s="154"/>
      <c r="L17" s="153"/>
      <c r="M17" s="154"/>
    </row>
    <row r="18" spans="1:15" ht="15" thickBot="1" x14ac:dyDescent="0.35"/>
    <row r="19" spans="1:15" ht="21" thickBot="1" x14ac:dyDescent="0.35">
      <c r="A19" s="24" t="s">
        <v>19</v>
      </c>
      <c r="B19" s="210">
        <v>2015</v>
      </c>
      <c r="C19" s="211"/>
      <c r="D19" s="210">
        <v>2016</v>
      </c>
      <c r="E19" s="211"/>
      <c r="F19" s="210">
        <v>2017</v>
      </c>
      <c r="G19" s="211"/>
      <c r="H19" s="210">
        <v>2018</v>
      </c>
      <c r="I19" s="211"/>
      <c r="J19" s="210">
        <v>2019</v>
      </c>
      <c r="K19" s="211"/>
      <c r="L19" s="207">
        <v>2020</v>
      </c>
      <c r="M19" s="208"/>
    </row>
    <row r="20" spans="1:15" ht="20.399999999999999" x14ac:dyDescent="0.3">
      <c r="A20" s="36" t="s">
        <v>20</v>
      </c>
      <c r="B20" s="169" t="s">
        <v>21</v>
      </c>
      <c r="C20" s="199" t="s">
        <v>22</v>
      </c>
      <c r="D20" s="169" t="s">
        <v>21</v>
      </c>
      <c r="E20" s="199" t="s">
        <v>22</v>
      </c>
      <c r="F20" s="169" t="s">
        <v>21</v>
      </c>
      <c r="G20" s="199" t="s">
        <v>22</v>
      </c>
      <c r="H20" s="169" t="s">
        <v>21</v>
      </c>
      <c r="I20" s="201" t="s">
        <v>22</v>
      </c>
      <c r="J20" s="169" t="s">
        <v>21</v>
      </c>
      <c r="K20" s="201" t="s">
        <v>22</v>
      </c>
      <c r="L20" s="176" t="s">
        <v>21</v>
      </c>
      <c r="M20" s="197" t="s">
        <v>22</v>
      </c>
    </row>
    <row r="21" spans="1:15" ht="15" thickBot="1" x14ac:dyDescent="0.35">
      <c r="A21" s="37"/>
      <c r="B21" s="173" t="s">
        <v>23</v>
      </c>
      <c r="C21" s="200"/>
      <c r="D21" s="173" t="s">
        <v>23</v>
      </c>
      <c r="E21" s="200"/>
      <c r="F21" s="173" t="s">
        <v>23</v>
      </c>
      <c r="G21" s="200"/>
      <c r="H21" s="173" t="s">
        <v>23</v>
      </c>
      <c r="I21" s="202"/>
      <c r="J21" s="173" t="s">
        <v>23</v>
      </c>
      <c r="K21" s="202"/>
      <c r="L21" s="180" t="s">
        <v>23</v>
      </c>
      <c r="M21" s="198"/>
    </row>
    <row r="22" spans="1:15" x14ac:dyDescent="0.3">
      <c r="A22" s="179" t="s">
        <v>39</v>
      </c>
      <c r="B22" s="166">
        <v>3256.77</v>
      </c>
      <c r="C22" s="167">
        <v>100</v>
      </c>
      <c r="D22" s="166">
        <v>3261.61</v>
      </c>
      <c r="E22" s="167">
        <v>100</v>
      </c>
      <c r="F22" s="166">
        <v>3276.37</v>
      </c>
      <c r="G22" s="167">
        <v>100</v>
      </c>
      <c r="H22" s="166">
        <v>3281.07</v>
      </c>
      <c r="I22" s="167">
        <v>100</v>
      </c>
      <c r="J22" s="166">
        <v>3285.17</v>
      </c>
      <c r="K22" s="167">
        <v>100</v>
      </c>
      <c r="L22" s="174">
        <v>3291.8</v>
      </c>
      <c r="M22" s="175">
        <v>100</v>
      </c>
    </row>
    <row r="23" spans="1:15" x14ac:dyDescent="0.3">
      <c r="A23" s="44" t="s">
        <v>40</v>
      </c>
      <c r="B23" s="21">
        <v>1528.7014536689969</v>
      </c>
      <c r="C23" s="23">
        <v>46.93918986201043</v>
      </c>
      <c r="D23" s="21">
        <v>1526.4692136392889</v>
      </c>
      <c r="E23" s="23">
        <v>46.80109558283452</v>
      </c>
      <c r="F23" s="21">
        <v>1523.5893681568359</v>
      </c>
      <c r="G23" s="23">
        <v>46.502359872567382</v>
      </c>
      <c r="H23" s="21">
        <v>1519.982765444079</v>
      </c>
      <c r="I23" s="23">
        <v>46.325825582632461</v>
      </c>
      <c r="J23" s="21">
        <v>1519</v>
      </c>
      <c r="K23" s="23">
        <v>46.238094223434402</v>
      </c>
      <c r="L23" s="155">
        <v>1521.07</v>
      </c>
      <c r="M23" s="156">
        <f>L23/L22*100</f>
        <v>46.207849808615343</v>
      </c>
    </row>
    <row r="24" spans="1:15" x14ac:dyDescent="0.3">
      <c r="A24" s="44" t="s">
        <v>33</v>
      </c>
      <c r="B24" s="21">
        <v>1728.0647935142661</v>
      </c>
      <c r="C24" s="23">
        <v>53.060694906740913</v>
      </c>
      <c r="D24" s="21">
        <v>1735.1420817459921</v>
      </c>
      <c r="E24" s="23">
        <v>53.198944133295889</v>
      </c>
      <c r="F24" s="21">
        <v>1752.7761383703651</v>
      </c>
      <c r="G24" s="23">
        <v>53.497502979528107</v>
      </c>
      <c r="H24" s="21">
        <v>1761.0902730655439</v>
      </c>
      <c r="I24" s="23">
        <v>53.674267024645737</v>
      </c>
      <c r="J24" s="21">
        <v>1766.18</v>
      </c>
      <c r="K24" s="23">
        <v>53.76221017481592</v>
      </c>
      <c r="L24" s="155">
        <v>1770.73</v>
      </c>
      <c r="M24" s="156">
        <f>L24/L22*100</f>
        <v>53.79215019138465</v>
      </c>
    </row>
    <row r="25" spans="1:15" x14ac:dyDescent="0.3">
      <c r="A25" s="152"/>
      <c r="B25" s="153"/>
      <c r="C25" s="154"/>
      <c r="D25" s="153"/>
      <c r="E25" s="154"/>
      <c r="F25" s="153"/>
      <c r="G25" s="154"/>
      <c r="H25" s="153"/>
      <c r="I25" s="154"/>
      <c r="J25" s="153"/>
      <c r="K25" s="154"/>
      <c r="L25" s="161"/>
      <c r="M25" s="162"/>
    </row>
    <row r="26" spans="1:15" ht="15" thickBot="1" x14ac:dyDescent="0.35"/>
    <row r="27" spans="1:15" ht="21" thickBot="1" x14ac:dyDescent="0.35">
      <c r="A27" s="24" t="s">
        <v>19</v>
      </c>
      <c r="B27" s="207">
        <v>2021</v>
      </c>
      <c r="C27" s="208"/>
      <c r="D27" s="24" t="s">
        <v>19</v>
      </c>
      <c r="E27" s="207">
        <v>2022</v>
      </c>
      <c r="F27" s="208"/>
      <c r="O27" s="47"/>
    </row>
    <row r="28" spans="1:15" ht="20.399999999999999" x14ac:dyDescent="0.3">
      <c r="A28" s="25" t="s">
        <v>20</v>
      </c>
      <c r="B28" s="169" t="s">
        <v>21</v>
      </c>
      <c r="C28" s="201" t="s">
        <v>22</v>
      </c>
      <c r="D28" s="25" t="s">
        <v>20</v>
      </c>
      <c r="E28" s="169" t="s">
        <v>21</v>
      </c>
      <c r="F28" s="201" t="s">
        <v>22</v>
      </c>
    </row>
    <row r="29" spans="1:15" ht="15" thickBot="1" x14ac:dyDescent="0.35">
      <c r="A29" s="178"/>
      <c r="B29" s="173" t="s">
        <v>23</v>
      </c>
      <c r="C29" s="202"/>
      <c r="D29" s="178"/>
      <c r="E29" s="173" t="s">
        <v>23</v>
      </c>
      <c r="F29" s="202"/>
    </row>
    <row r="30" spans="1:15" x14ac:dyDescent="0.3">
      <c r="A30" s="177" t="s">
        <v>39</v>
      </c>
      <c r="B30" s="166">
        <v>3295.64</v>
      </c>
      <c r="C30" s="167">
        <v>100</v>
      </c>
      <c r="D30" s="177" t="s">
        <v>39</v>
      </c>
      <c r="E30" s="166">
        <v>3298.81023229838</v>
      </c>
      <c r="F30" s="167">
        <v>100</v>
      </c>
    </row>
    <row r="31" spans="1:15" x14ac:dyDescent="0.3">
      <c r="A31" s="44" t="s">
        <v>40</v>
      </c>
      <c r="B31" s="21">
        <v>1517.07</v>
      </c>
      <c r="C31" s="23">
        <f>B31/B30*100</f>
        <v>46.032637059873046</v>
      </c>
      <c r="D31" s="44" t="s">
        <v>40</v>
      </c>
      <c r="E31" s="21">
        <v>1520.8782198972599</v>
      </c>
      <c r="F31" s="23">
        <f>E31/E30*100</f>
        <v>46.103840863789799</v>
      </c>
    </row>
    <row r="32" spans="1:15" x14ac:dyDescent="0.3">
      <c r="A32" s="44" t="s">
        <v>33</v>
      </c>
      <c r="B32" s="21">
        <v>1778.57</v>
      </c>
      <c r="C32" s="23">
        <f>B32/B30*100</f>
        <v>53.967362940126954</v>
      </c>
      <c r="D32" s="44" t="s">
        <v>33</v>
      </c>
      <c r="E32" s="21">
        <v>1777.93201240146</v>
      </c>
      <c r="F32" s="23">
        <f>E32/E30*100</f>
        <v>53.896159136220504</v>
      </c>
    </row>
    <row r="33" spans="1:3" x14ac:dyDescent="0.3">
      <c r="A33" s="152"/>
      <c r="B33" s="153"/>
      <c r="C33" s="154"/>
    </row>
    <row r="34" spans="1:3" ht="15.6" x14ac:dyDescent="0.3">
      <c r="A34" s="183" t="s">
        <v>15</v>
      </c>
      <c r="B34" s="153"/>
      <c r="C34" s="154"/>
    </row>
    <row r="35" spans="1:3" ht="15.6" x14ac:dyDescent="0.3">
      <c r="A35" s="4" t="s">
        <v>16</v>
      </c>
      <c r="C35" s="35"/>
    </row>
    <row r="38" spans="1:3" ht="15.6" x14ac:dyDescent="0.3">
      <c r="A38" s="4"/>
    </row>
  </sheetData>
  <mergeCells count="40">
    <mergeCell ref="C28:C29"/>
    <mergeCell ref="B19:C19"/>
    <mergeCell ref="D19:E19"/>
    <mergeCell ref="F19:G19"/>
    <mergeCell ref="H19:I19"/>
    <mergeCell ref="B27:C27"/>
    <mergeCell ref="E27:F27"/>
    <mergeCell ref="F28:F29"/>
    <mergeCell ref="L19:M19"/>
    <mergeCell ref="M12:M13"/>
    <mergeCell ref="B11:C11"/>
    <mergeCell ref="D11:E11"/>
    <mergeCell ref="F11:G11"/>
    <mergeCell ref="H11:I11"/>
    <mergeCell ref="J11:K11"/>
    <mergeCell ref="L11:M11"/>
    <mergeCell ref="C12:C13"/>
    <mergeCell ref="E12:E13"/>
    <mergeCell ref="G12:G13"/>
    <mergeCell ref="I12:I13"/>
    <mergeCell ref="K12:K13"/>
    <mergeCell ref="J19:K19"/>
    <mergeCell ref="M4:M5"/>
    <mergeCell ref="B3:C3"/>
    <mergeCell ref="D3:E3"/>
    <mergeCell ref="F3:G3"/>
    <mergeCell ref="H3:I3"/>
    <mergeCell ref="J3:K3"/>
    <mergeCell ref="L3:M3"/>
    <mergeCell ref="C4:C5"/>
    <mergeCell ref="E4:E5"/>
    <mergeCell ref="G4:G5"/>
    <mergeCell ref="I4:I5"/>
    <mergeCell ref="K4:K5"/>
    <mergeCell ref="M20:M21"/>
    <mergeCell ref="C20:C21"/>
    <mergeCell ref="E20:E21"/>
    <mergeCell ref="G20:G21"/>
    <mergeCell ref="I20:I21"/>
    <mergeCell ref="K20:K21"/>
  </mergeCells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8"/>
  <sheetViews>
    <sheetView topLeftCell="A10" workbookViewId="0">
      <selection activeCell="T33" sqref="T33"/>
    </sheetView>
  </sheetViews>
  <sheetFormatPr defaultRowHeight="14.4" x14ac:dyDescent="0.3"/>
  <cols>
    <col min="3" max="3" width="9.109375" customWidth="1"/>
    <col min="5" max="5" width="19.88671875" customWidth="1"/>
    <col min="21" max="21" width="18.33203125" bestFit="1" customWidth="1"/>
  </cols>
  <sheetData>
    <row r="1" spans="1:14" x14ac:dyDescent="0.3">
      <c r="A1" s="51" t="s">
        <v>41</v>
      </c>
      <c r="C1" s="35"/>
      <c r="D1" s="35"/>
      <c r="E1" s="35"/>
    </row>
    <row r="2" spans="1:14" ht="15" thickBot="1" x14ac:dyDescent="0.35">
      <c r="A2" s="51"/>
      <c r="C2" s="35"/>
      <c r="D2" s="35"/>
      <c r="E2" s="35"/>
    </row>
    <row r="3" spans="1:14" ht="15" thickBot="1" x14ac:dyDescent="0.35">
      <c r="A3" s="52"/>
      <c r="B3" s="212"/>
      <c r="C3" s="212"/>
      <c r="D3" s="212"/>
      <c r="E3" s="157"/>
      <c r="F3" s="53">
        <v>2000</v>
      </c>
      <c r="G3" s="53">
        <v>2001</v>
      </c>
      <c r="H3" s="54">
        <v>2002</v>
      </c>
      <c r="I3" s="53">
        <v>2003</v>
      </c>
      <c r="J3" s="54">
        <v>2004</v>
      </c>
      <c r="K3" s="53">
        <v>2005</v>
      </c>
      <c r="L3" s="54">
        <v>2006</v>
      </c>
      <c r="M3" s="53">
        <v>2007</v>
      </c>
      <c r="N3" s="54">
        <v>2008</v>
      </c>
    </row>
    <row r="4" spans="1:14" x14ac:dyDescent="0.3">
      <c r="A4" s="55" t="s">
        <v>42</v>
      </c>
      <c r="B4" s="56"/>
      <c r="C4" s="57"/>
      <c r="D4" s="57"/>
      <c r="E4" s="58"/>
      <c r="F4" s="59">
        <v>3208.8222999999998</v>
      </c>
      <c r="G4" s="59">
        <v>3220.5104000000001</v>
      </c>
      <c r="H4" s="60">
        <v>3239.8948</v>
      </c>
      <c r="I4" s="59">
        <v>3221.7448999999997</v>
      </c>
      <c r="J4" s="60">
        <v>3229.7606000000001</v>
      </c>
      <c r="K4" s="59">
        <v>3232.7930000000001</v>
      </c>
      <c r="L4" s="60">
        <v>3240.3546000000001</v>
      </c>
      <c r="M4" s="59">
        <v>3241.78</v>
      </c>
      <c r="N4" s="60">
        <v>3238.2649000000001</v>
      </c>
    </row>
    <row r="5" spans="1:14" x14ac:dyDescent="0.3">
      <c r="A5" s="61"/>
      <c r="B5" s="62" t="s">
        <v>43</v>
      </c>
      <c r="C5" s="63"/>
      <c r="D5" s="63"/>
      <c r="E5" s="64"/>
      <c r="F5" s="65">
        <v>2887.8212000000003</v>
      </c>
      <c r="G5" s="65">
        <v>2902.2055</v>
      </c>
      <c r="H5" s="66">
        <v>2931.7510000000002</v>
      </c>
      <c r="I5" s="65">
        <v>2923.1877999999997</v>
      </c>
      <c r="J5" s="66">
        <v>2943.5725000000002</v>
      </c>
      <c r="K5" s="65">
        <v>2950.2673</v>
      </c>
      <c r="L5" s="66">
        <v>2958.3917000000001</v>
      </c>
      <c r="M5" s="65">
        <v>2960.5637999999999</v>
      </c>
      <c r="N5" s="66">
        <v>2956.1802000000002</v>
      </c>
    </row>
    <row r="6" spans="1:14" x14ac:dyDescent="0.3">
      <c r="A6" s="67"/>
      <c r="B6" s="68"/>
      <c r="C6" s="63" t="s">
        <v>44</v>
      </c>
      <c r="D6" s="63"/>
      <c r="E6" s="64"/>
      <c r="F6" s="69">
        <v>2803.6760884857176</v>
      </c>
      <c r="G6" s="69">
        <v>2794.6140767753122</v>
      </c>
      <c r="H6" s="69">
        <v>2795.8295548522474</v>
      </c>
      <c r="I6" s="69">
        <v>2773.6230418555738</v>
      </c>
      <c r="J6" s="69">
        <v>2793.2826113517285</v>
      </c>
      <c r="K6" s="69">
        <v>2800.3771664893629</v>
      </c>
      <c r="L6" s="69">
        <v>2804.5051912027297</v>
      </c>
      <c r="M6" s="69">
        <v>2811.5449388038965</v>
      </c>
      <c r="N6" s="69">
        <v>2820.3830591807514</v>
      </c>
    </row>
    <row r="7" spans="1:14" x14ac:dyDescent="0.3">
      <c r="A7" s="67"/>
      <c r="B7" s="68"/>
      <c r="C7" s="70"/>
      <c r="D7" s="71" t="s">
        <v>45</v>
      </c>
      <c r="E7" s="71"/>
      <c r="F7" s="72" t="s">
        <v>46</v>
      </c>
      <c r="G7" s="72" t="s">
        <v>46</v>
      </c>
      <c r="H7" s="72" t="s">
        <v>46</v>
      </c>
      <c r="I7" s="72" t="s">
        <v>46</v>
      </c>
      <c r="J7" s="72" t="s">
        <v>46</v>
      </c>
      <c r="K7" s="72" t="s">
        <v>46</v>
      </c>
      <c r="L7" s="72" t="s">
        <v>46</v>
      </c>
      <c r="M7" s="72" t="s">
        <v>46</v>
      </c>
      <c r="N7" s="72" t="s">
        <v>46</v>
      </c>
    </row>
    <row r="8" spans="1:14" x14ac:dyDescent="0.3">
      <c r="A8" s="67"/>
      <c r="B8" s="68"/>
      <c r="C8" s="70"/>
      <c r="D8" s="71" t="s">
        <v>47</v>
      </c>
      <c r="E8" s="73"/>
      <c r="F8" s="74" t="s">
        <v>46</v>
      </c>
      <c r="G8" s="74" t="s">
        <v>46</v>
      </c>
      <c r="H8" s="74" t="s">
        <v>46</v>
      </c>
      <c r="I8" s="74" t="s">
        <v>46</v>
      </c>
      <c r="J8" s="74" t="s">
        <v>46</v>
      </c>
      <c r="K8" s="74" t="s">
        <v>46</v>
      </c>
      <c r="L8" s="74" t="s">
        <v>46</v>
      </c>
      <c r="M8" s="74" t="s">
        <v>46</v>
      </c>
      <c r="N8" s="74" t="s">
        <v>46</v>
      </c>
    </row>
    <row r="9" spans="1:14" x14ac:dyDescent="0.3">
      <c r="A9" s="75"/>
      <c r="B9" s="76"/>
      <c r="C9" s="63" t="s">
        <v>48</v>
      </c>
      <c r="D9" s="77"/>
      <c r="E9" s="78"/>
      <c r="F9" s="79">
        <f>F5-F6</f>
        <v>84.145111514282689</v>
      </c>
      <c r="G9" s="79">
        <f t="shared" ref="G9:N9" si="0">G5-G6</f>
        <v>107.59142322468779</v>
      </c>
      <c r="H9" s="79">
        <f t="shared" si="0"/>
        <v>135.92144514775282</v>
      </c>
      <c r="I9" s="79">
        <f t="shared" si="0"/>
        <v>149.56475814442592</v>
      </c>
      <c r="J9" s="79">
        <f t="shared" si="0"/>
        <v>150.2898886482717</v>
      </c>
      <c r="K9" s="79">
        <f t="shared" si="0"/>
        <v>149.89013351063704</v>
      </c>
      <c r="L9" s="79">
        <f t="shared" si="0"/>
        <v>153.88650879727038</v>
      </c>
      <c r="M9" s="79">
        <f t="shared" si="0"/>
        <v>149.01886119610344</v>
      </c>
      <c r="N9" s="79">
        <f t="shared" si="0"/>
        <v>135.79714081924885</v>
      </c>
    </row>
    <row r="10" spans="1:14" x14ac:dyDescent="0.3">
      <c r="A10" s="61"/>
      <c r="B10" s="62" t="s">
        <v>49</v>
      </c>
      <c r="C10" s="63"/>
      <c r="D10" s="63"/>
      <c r="E10" s="64"/>
      <c r="F10" s="79">
        <v>218.23990000000001</v>
      </c>
      <c r="G10" s="79">
        <v>216.06659999999999</v>
      </c>
      <c r="H10" s="81">
        <v>206.15700000000001</v>
      </c>
      <c r="I10" s="79">
        <v>199.09270000000001</v>
      </c>
      <c r="J10" s="81">
        <v>187.5215</v>
      </c>
      <c r="K10" s="79">
        <v>183.60910000000001</v>
      </c>
      <c r="L10" s="81">
        <v>182.6996</v>
      </c>
      <c r="M10" s="79">
        <v>181.6165</v>
      </c>
      <c r="N10" s="81">
        <v>181.40279999999998</v>
      </c>
    </row>
    <row r="11" spans="1:14" x14ac:dyDescent="0.3">
      <c r="A11" s="61"/>
      <c r="B11" s="62" t="s">
        <v>50</v>
      </c>
      <c r="C11" s="63"/>
      <c r="D11" s="63"/>
      <c r="E11" s="64"/>
      <c r="F11" s="65">
        <v>27.954699999999999</v>
      </c>
      <c r="G11" s="65">
        <v>29.0868</v>
      </c>
      <c r="H11" s="66">
        <v>30.372900000000001</v>
      </c>
      <c r="I11" s="65">
        <v>31.081099999999999</v>
      </c>
      <c r="J11" s="66">
        <v>31.851500000000001</v>
      </c>
      <c r="K11" s="65">
        <v>34.735399999999998</v>
      </c>
      <c r="L11" s="66">
        <v>34.303400000000003</v>
      </c>
      <c r="M11" s="65">
        <v>34.697199999999995</v>
      </c>
      <c r="N11" s="66">
        <v>34.377400000000002</v>
      </c>
    </row>
    <row r="12" spans="1:14" x14ac:dyDescent="0.3">
      <c r="A12" s="61"/>
      <c r="B12" s="62" t="s">
        <v>51</v>
      </c>
      <c r="C12" s="63"/>
      <c r="D12" s="63"/>
      <c r="E12" s="64"/>
      <c r="F12" s="65">
        <v>10.419700000000001</v>
      </c>
      <c r="G12" s="65">
        <v>10.4457</v>
      </c>
      <c r="H12" s="66">
        <v>10.550600000000001</v>
      </c>
      <c r="I12" s="65">
        <v>10.858700000000001</v>
      </c>
      <c r="J12" s="66">
        <v>11.684299999999999</v>
      </c>
      <c r="K12" s="65">
        <v>11.529</v>
      </c>
      <c r="L12" s="66">
        <v>11.991200000000001</v>
      </c>
      <c r="M12" s="65">
        <v>12.185600000000001</v>
      </c>
      <c r="N12" s="66">
        <v>12.791499999999999</v>
      </c>
    </row>
    <row r="13" spans="1:14" x14ac:dyDescent="0.3">
      <c r="A13" s="61"/>
      <c r="B13" s="62" t="s">
        <v>52</v>
      </c>
      <c r="C13" s="63"/>
      <c r="D13" s="63"/>
      <c r="E13" s="64"/>
      <c r="F13" s="65">
        <v>64.386800000000008</v>
      </c>
      <c r="G13" s="65">
        <v>62.705800000000004</v>
      </c>
      <c r="H13" s="66">
        <v>61.063300000000005</v>
      </c>
      <c r="I13" s="65">
        <v>57.5246</v>
      </c>
      <c r="J13" s="66">
        <v>55.130800000000001</v>
      </c>
      <c r="K13" s="65">
        <v>52.652200000000001</v>
      </c>
      <c r="L13" s="66">
        <v>52.968699999999998</v>
      </c>
      <c r="M13" s="65">
        <v>52.716099999999997</v>
      </c>
      <c r="N13" s="66">
        <v>53.510199999999998</v>
      </c>
    </row>
    <row r="14" spans="1:14" x14ac:dyDescent="0.3">
      <c r="A14" s="61"/>
      <c r="B14" s="62" t="s">
        <v>53</v>
      </c>
      <c r="C14" s="63"/>
      <c r="D14" s="63"/>
      <c r="E14" s="64"/>
      <c r="F14" s="69" t="s">
        <v>46</v>
      </c>
      <c r="G14" s="69" t="s">
        <v>46</v>
      </c>
      <c r="H14" s="69" t="s">
        <v>46</v>
      </c>
      <c r="I14" s="69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69" t="s">
        <v>46</v>
      </c>
    </row>
    <row r="15" spans="1:14" x14ac:dyDescent="0.3">
      <c r="A15" s="82" t="s">
        <v>54</v>
      </c>
      <c r="B15" s="83"/>
      <c r="C15" s="84"/>
      <c r="D15" s="84"/>
      <c r="E15" s="85"/>
      <c r="F15" s="86">
        <f t="shared" ref="F15:N15" si="1">F5/6457*100</f>
        <v>44.723884156729135</v>
      </c>
      <c r="G15" s="86">
        <f t="shared" si="1"/>
        <v>44.946654793247639</v>
      </c>
      <c r="H15" s="87">
        <f t="shared" si="1"/>
        <v>45.404227969645348</v>
      </c>
      <c r="I15" s="86">
        <f t="shared" si="1"/>
        <v>45.271609106396156</v>
      </c>
      <c r="J15" s="87">
        <f t="shared" si="1"/>
        <v>45.587308347529813</v>
      </c>
      <c r="K15" s="86">
        <f t="shared" si="1"/>
        <v>45.690991172371071</v>
      </c>
      <c r="L15" s="87">
        <f t="shared" si="1"/>
        <v>45.816814310051107</v>
      </c>
      <c r="M15" s="86">
        <f t="shared" si="1"/>
        <v>45.85045377110113</v>
      </c>
      <c r="N15" s="87">
        <f t="shared" si="1"/>
        <v>45.782564658510147</v>
      </c>
    </row>
    <row r="16" spans="1:14" ht="15" thickBot="1" x14ac:dyDescent="0.35">
      <c r="A16" s="88" t="s">
        <v>55</v>
      </c>
      <c r="B16" s="89"/>
      <c r="C16" s="90"/>
      <c r="D16" s="90"/>
      <c r="E16" s="91"/>
      <c r="F16" s="92">
        <v>545.88109099999997</v>
      </c>
      <c r="G16" s="92">
        <v>543.85373800000002</v>
      </c>
      <c r="H16" s="93">
        <v>584.70683299999996</v>
      </c>
      <c r="I16" s="92">
        <v>577.62314200000003</v>
      </c>
      <c r="J16" s="93">
        <v>573.17772600000001</v>
      </c>
      <c r="K16" s="92">
        <v>568.99649399999998</v>
      </c>
      <c r="L16" s="93">
        <v>571.64451199999996</v>
      </c>
      <c r="M16" s="92">
        <v>569.47603700000002</v>
      </c>
      <c r="N16" s="93">
        <v>568.5702</v>
      </c>
    </row>
    <row r="17" spans="1:21" x14ac:dyDescent="0.3">
      <c r="A17" s="61"/>
      <c r="B17" s="62" t="s">
        <v>56</v>
      </c>
      <c r="C17" s="63"/>
      <c r="D17" s="63"/>
      <c r="E17" s="64"/>
      <c r="F17" s="65">
        <v>276.310541</v>
      </c>
      <c r="G17" s="65">
        <v>278.75362699999999</v>
      </c>
      <c r="H17" s="66">
        <v>303.44801100000001</v>
      </c>
      <c r="I17" s="65">
        <v>304.03052400000001</v>
      </c>
      <c r="J17" s="66">
        <v>303.398188</v>
      </c>
      <c r="K17" s="65">
        <v>303.43351999999999</v>
      </c>
      <c r="L17" s="66">
        <v>305.35271999999998</v>
      </c>
      <c r="M17" s="65">
        <v>305.99769900000001</v>
      </c>
      <c r="N17" s="66">
        <v>309.15685000000002</v>
      </c>
    </row>
    <row r="18" spans="1:21" ht="15" thickBot="1" x14ac:dyDescent="0.35">
      <c r="B18" s="94"/>
      <c r="C18" s="35"/>
      <c r="D18" s="35"/>
      <c r="E18" s="35"/>
    </row>
    <row r="19" spans="1:21" ht="15" thickBot="1" x14ac:dyDescent="0.35">
      <c r="A19" s="52"/>
      <c r="B19" s="212"/>
      <c r="C19" s="212"/>
      <c r="D19" s="212"/>
      <c r="E19" s="157"/>
      <c r="F19" s="95">
        <v>2009</v>
      </c>
      <c r="G19" s="96">
        <v>2010</v>
      </c>
      <c r="H19" s="96">
        <v>2011</v>
      </c>
      <c r="I19" s="54">
        <v>2012</v>
      </c>
      <c r="J19" s="53">
        <v>2013</v>
      </c>
      <c r="K19" s="54">
        <v>2014</v>
      </c>
      <c r="L19" s="53">
        <v>2015</v>
      </c>
      <c r="M19" s="54">
        <v>2016</v>
      </c>
      <c r="N19" s="53">
        <v>2017</v>
      </c>
      <c r="O19" s="96">
        <v>2018</v>
      </c>
      <c r="P19" s="97">
        <v>2019</v>
      </c>
      <c r="Q19" s="97">
        <v>2020</v>
      </c>
      <c r="R19" s="96">
        <v>2021</v>
      </c>
      <c r="S19" s="96">
        <v>2022</v>
      </c>
    </row>
    <row r="20" spans="1:21" x14ac:dyDescent="0.3">
      <c r="A20" s="55" t="s">
        <v>42</v>
      </c>
      <c r="B20" s="56"/>
      <c r="C20" s="57"/>
      <c r="D20" s="57"/>
      <c r="E20" s="80"/>
      <c r="F20" s="59">
        <v>3536.96</v>
      </c>
      <c r="G20" s="59">
        <v>3533.96</v>
      </c>
      <c r="H20" s="98">
        <v>3527.03</v>
      </c>
      <c r="I20" s="99">
        <v>3532.1</v>
      </c>
      <c r="J20" s="100">
        <v>3543.25</v>
      </c>
      <c r="K20" s="99">
        <v>3553</v>
      </c>
      <c r="L20" s="100">
        <v>3560.59</v>
      </c>
      <c r="M20" s="99">
        <v>3561.41</v>
      </c>
      <c r="N20" s="100">
        <v>3576.1</v>
      </c>
      <c r="O20" s="100">
        <v>3584.89</v>
      </c>
      <c r="P20" s="101">
        <v>3589.34</v>
      </c>
      <c r="Q20" s="100">
        <v>3597.3</v>
      </c>
      <c r="R20" s="100">
        <v>3599.1408588168315</v>
      </c>
      <c r="S20" s="100">
        <v>3600.0067312925298</v>
      </c>
    </row>
    <row r="21" spans="1:21" x14ac:dyDescent="0.3">
      <c r="A21" s="61"/>
      <c r="B21" s="62" t="s">
        <v>43</v>
      </c>
      <c r="C21" s="63"/>
      <c r="D21" s="63"/>
      <c r="E21" s="64"/>
      <c r="F21" s="65">
        <v>3232</v>
      </c>
      <c r="G21" s="102">
        <v>3230.08</v>
      </c>
      <c r="H21" s="102">
        <v>3225.69</v>
      </c>
      <c r="I21" s="102">
        <v>3230.7</v>
      </c>
      <c r="J21" s="102">
        <v>3242.48</v>
      </c>
      <c r="K21" s="102">
        <v>3248.26</v>
      </c>
      <c r="L21" s="69">
        <v>3256.77</v>
      </c>
      <c r="M21" s="103">
        <v>3261.61</v>
      </c>
      <c r="N21" s="69">
        <v>3276.37</v>
      </c>
      <c r="O21" s="69">
        <v>3281.07</v>
      </c>
      <c r="P21" s="104">
        <v>3285.17</v>
      </c>
      <c r="Q21" s="69">
        <v>3291.8</v>
      </c>
      <c r="R21" s="69">
        <v>3295.6377650928202</v>
      </c>
      <c r="S21" s="69">
        <v>3298.81023229838</v>
      </c>
    </row>
    <row r="22" spans="1:21" x14ac:dyDescent="0.3">
      <c r="A22" s="67"/>
      <c r="B22" s="68"/>
      <c r="C22" s="63" t="s">
        <v>44</v>
      </c>
      <c r="D22" s="63"/>
      <c r="E22" s="64"/>
      <c r="F22" s="163">
        <v>3176</v>
      </c>
      <c r="G22" s="69">
        <v>3178.31</v>
      </c>
      <c r="H22" s="69">
        <v>3176.53</v>
      </c>
      <c r="I22" s="69">
        <v>3176.27</v>
      </c>
      <c r="J22" s="69">
        <v>3183.77</v>
      </c>
      <c r="K22" s="69">
        <v>3188.9</v>
      </c>
      <c r="L22" s="69">
        <v>3198.16</v>
      </c>
      <c r="M22" s="69">
        <v>3205.9</v>
      </c>
      <c r="N22" s="69">
        <v>3225.6</v>
      </c>
      <c r="O22" s="69">
        <v>3230.44</v>
      </c>
      <c r="P22" s="104">
        <v>3233.45</v>
      </c>
      <c r="Q22" s="69">
        <v>3241.17</v>
      </c>
      <c r="R22" s="69">
        <v>3239.7382213402821</v>
      </c>
      <c r="S22" s="69">
        <v>3238.3214844733002</v>
      </c>
    </row>
    <row r="23" spans="1:21" x14ac:dyDescent="0.3">
      <c r="A23" s="67"/>
      <c r="B23" s="105"/>
      <c r="C23" s="76"/>
      <c r="D23" s="220" t="s">
        <v>45</v>
      </c>
      <c r="E23" s="71"/>
      <c r="F23" s="72">
        <v>3030.16</v>
      </c>
      <c r="G23" s="106">
        <v>3034.85</v>
      </c>
      <c r="H23" s="72">
        <v>3036.93</v>
      </c>
      <c r="I23" s="107">
        <v>3037.31</v>
      </c>
      <c r="J23" s="72">
        <v>3037.04</v>
      </c>
      <c r="K23" s="72">
        <v>3043.76</v>
      </c>
      <c r="L23" s="72">
        <v>3050.37</v>
      </c>
      <c r="M23" s="72">
        <v>3062.18</v>
      </c>
      <c r="N23" s="72">
        <v>3061.18</v>
      </c>
      <c r="O23" s="72">
        <v>3057.72</v>
      </c>
      <c r="P23" s="72">
        <v>3057.72</v>
      </c>
      <c r="Q23" s="72">
        <v>3057.0623148406262</v>
      </c>
      <c r="R23" s="72">
        <v>3054.9020309720831</v>
      </c>
      <c r="S23" s="72">
        <v>3051.0403836427004</v>
      </c>
    </row>
    <row r="24" spans="1:21" x14ac:dyDescent="0.3">
      <c r="A24" s="67"/>
      <c r="C24" s="76"/>
      <c r="D24" s="220" t="s">
        <v>47</v>
      </c>
      <c r="E24" s="64"/>
      <c r="F24" s="74">
        <v>145.79</v>
      </c>
      <c r="G24" s="108">
        <v>143.44999999999999</v>
      </c>
      <c r="H24" s="74">
        <v>136.38</v>
      </c>
      <c r="I24" s="109">
        <v>139.34</v>
      </c>
      <c r="J24" s="74">
        <v>146.47</v>
      </c>
      <c r="K24" s="74">
        <v>151.86000000000001</v>
      </c>
      <c r="L24" s="74">
        <v>154.4</v>
      </c>
      <c r="M24" s="74">
        <v>155.53</v>
      </c>
      <c r="N24" s="74">
        <v>163.41999999999999</v>
      </c>
      <c r="O24" s="74">
        <v>169.25</v>
      </c>
      <c r="P24" s="74">
        <v>175.72</v>
      </c>
      <c r="Q24" s="74">
        <v>184.11183167667201</v>
      </c>
      <c r="R24" s="72">
        <v>184.83619036826164</v>
      </c>
      <c r="S24" s="72">
        <v>187.2811008305998</v>
      </c>
      <c r="U24" s="188"/>
    </row>
    <row r="25" spans="1:21" x14ac:dyDescent="0.3">
      <c r="A25" s="75"/>
      <c r="B25" s="62"/>
      <c r="C25" s="219" t="s">
        <v>48</v>
      </c>
      <c r="D25" s="110"/>
      <c r="E25" s="110"/>
      <c r="F25" s="69">
        <v>56</v>
      </c>
      <c r="G25" s="69">
        <v>51.77</v>
      </c>
      <c r="H25" s="69">
        <v>49.16</v>
      </c>
      <c r="I25" s="69">
        <v>54.43</v>
      </c>
      <c r="J25" s="69">
        <v>58.71</v>
      </c>
      <c r="K25" s="69">
        <v>59.36</v>
      </c>
      <c r="L25" s="69">
        <v>58.61</v>
      </c>
      <c r="M25" s="69">
        <v>55.71</v>
      </c>
      <c r="N25" s="69">
        <v>50.77</v>
      </c>
      <c r="O25" s="69">
        <v>50.64</v>
      </c>
      <c r="P25" s="104">
        <v>51.72</v>
      </c>
      <c r="Q25" s="69">
        <v>51</v>
      </c>
      <c r="R25" s="69">
        <v>55.9</v>
      </c>
      <c r="S25" s="69">
        <v>60.4</v>
      </c>
      <c r="T25" s="185"/>
      <c r="U25" s="185"/>
    </row>
    <row r="26" spans="1:21" x14ac:dyDescent="0.3">
      <c r="A26" s="61"/>
      <c r="B26" s="62" t="s">
        <v>49</v>
      </c>
      <c r="C26" s="63"/>
      <c r="D26" s="63"/>
      <c r="E26" s="63"/>
      <c r="F26" s="69">
        <v>130</v>
      </c>
      <c r="G26" s="69">
        <v>129.33000000000001</v>
      </c>
      <c r="H26" s="69">
        <v>126.67</v>
      </c>
      <c r="I26" s="69">
        <v>127.47</v>
      </c>
      <c r="J26" s="69">
        <v>128.19999999999999</v>
      </c>
      <c r="K26" s="69">
        <v>127.47</v>
      </c>
      <c r="L26" s="69">
        <v>128.38999999999999</v>
      </c>
      <c r="M26" s="69">
        <v>127.94</v>
      </c>
      <c r="N26" s="69">
        <v>128.57</v>
      </c>
      <c r="O26" s="69">
        <v>127.37</v>
      </c>
      <c r="P26" s="104">
        <v>126.31</v>
      </c>
      <c r="Q26" s="69">
        <v>124.6</v>
      </c>
      <c r="R26" s="69">
        <v>122.53654581419833</v>
      </c>
      <c r="S26" s="69">
        <v>119.054667114563</v>
      </c>
    </row>
    <row r="27" spans="1:21" x14ac:dyDescent="0.3">
      <c r="A27" s="61"/>
      <c r="B27" s="62" t="s">
        <v>50</v>
      </c>
      <c r="C27" s="63"/>
      <c r="D27" s="63"/>
      <c r="E27" s="63"/>
      <c r="F27" s="69">
        <v>34</v>
      </c>
      <c r="G27" s="69">
        <v>33.69</v>
      </c>
      <c r="H27" s="69">
        <v>32.47</v>
      </c>
      <c r="I27" s="69">
        <v>32.75</v>
      </c>
      <c r="J27" s="69">
        <v>30.68</v>
      </c>
      <c r="K27" s="69">
        <v>32.75</v>
      </c>
      <c r="L27" s="69">
        <v>28.94</v>
      </c>
      <c r="M27" s="69">
        <v>29.18</v>
      </c>
      <c r="N27" s="69">
        <v>29.36</v>
      </c>
      <c r="O27" s="69">
        <v>30.03</v>
      </c>
      <c r="P27" s="104">
        <v>29.75</v>
      </c>
      <c r="Q27" s="69">
        <v>30.18</v>
      </c>
      <c r="R27" s="69">
        <v>29.717095151946531</v>
      </c>
      <c r="S27" s="69">
        <v>30.028105671845001</v>
      </c>
    </row>
    <row r="28" spans="1:21" x14ac:dyDescent="0.3">
      <c r="A28" s="61"/>
      <c r="B28" s="62" t="s">
        <v>51</v>
      </c>
      <c r="C28" s="63"/>
      <c r="D28" s="63"/>
      <c r="E28" s="63"/>
      <c r="F28" s="69">
        <v>44</v>
      </c>
      <c r="G28" s="69">
        <v>44.73</v>
      </c>
      <c r="H28" s="69">
        <v>45.47</v>
      </c>
      <c r="I28" s="69">
        <v>44.09</v>
      </c>
      <c r="J28" s="69">
        <v>43.77</v>
      </c>
      <c r="K28" s="69">
        <v>44.09</v>
      </c>
      <c r="L28" s="69">
        <v>45.83</v>
      </c>
      <c r="M28" s="69">
        <v>43.04</v>
      </c>
      <c r="N28" s="69">
        <v>40.89</v>
      </c>
      <c r="O28" s="69">
        <v>42.6</v>
      </c>
      <c r="P28" s="104">
        <v>42.04</v>
      </c>
      <c r="Q28" s="69">
        <v>42.11</v>
      </c>
      <c r="R28" s="69">
        <v>41.46913533700566</v>
      </c>
      <c r="S28" s="69">
        <v>40.461749077180201</v>
      </c>
    </row>
    <row r="29" spans="1:21" x14ac:dyDescent="0.3">
      <c r="A29" s="61"/>
      <c r="B29" s="62" t="s">
        <v>52</v>
      </c>
      <c r="C29" s="63"/>
      <c r="D29" s="63"/>
      <c r="E29" s="63"/>
      <c r="F29" s="69">
        <v>87</v>
      </c>
      <c r="G29" s="69">
        <v>85.44</v>
      </c>
      <c r="H29" s="69">
        <v>86.45</v>
      </c>
      <c r="I29" s="69">
        <v>86.5</v>
      </c>
      <c r="J29" s="69">
        <v>86.98</v>
      </c>
      <c r="K29" s="69">
        <v>86.5</v>
      </c>
      <c r="L29" s="69">
        <v>91.13</v>
      </c>
      <c r="M29" s="69">
        <v>91.72</v>
      </c>
      <c r="N29" s="69">
        <v>92.53</v>
      </c>
      <c r="O29" s="69">
        <v>94.38</v>
      </c>
      <c r="P29" s="104">
        <v>96.23</v>
      </c>
      <c r="Q29" s="69">
        <v>97.37</v>
      </c>
      <c r="R29" s="69">
        <v>97.801215570959897</v>
      </c>
      <c r="S29" s="69">
        <v>98.849376988921094</v>
      </c>
    </row>
    <row r="30" spans="1:21" x14ac:dyDescent="0.3">
      <c r="A30" s="61"/>
      <c r="B30" s="62" t="s">
        <v>53</v>
      </c>
      <c r="C30" s="63"/>
      <c r="D30" s="63"/>
      <c r="E30" s="63"/>
      <c r="F30" s="69">
        <v>11</v>
      </c>
      <c r="G30" s="69">
        <v>10.69</v>
      </c>
      <c r="H30" s="69">
        <v>10.29</v>
      </c>
      <c r="I30" s="69">
        <v>10.59</v>
      </c>
      <c r="J30" s="69">
        <v>11.13</v>
      </c>
      <c r="K30" s="69">
        <v>10.59</v>
      </c>
      <c r="L30" s="69">
        <v>9.5299999999999994</v>
      </c>
      <c r="M30" s="69">
        <v>7.91</v>
      </c>
      <c r="N30" s="69">
        <v>8.3800000000000008</v>
      </c>
      <c r="O30" s="69">
        <v>9.44</v>
      </c>
      <c r="P30" s="104">
        <v>9.84</v>
      </c>
      <c r="Q30" s="69">
        <v>11.25</v>
      </c>
      <c r="R30" s="69">
        <v>11.97910184997215</v>
      </c>
      <c r="S30" s="69">
        <v>12.802600141734199</v>
      </c>
    </row>
    <row r="31" spans="1:21" x14ac:dyDescent="0.3">
      <c r="A31" s="82" t="s">
        <v>54</v>
      </c>
      <c r="B31" s="83"/>
      <c r="C31" s="84"/>
      <c r="D31" s="84"/>
      <c r="E31" s="63"/>
      <c r="F31" s="111">
        <f>F21/6457*100</f>
        <v>50.054204739042895</v>
      </c>
      <c r="G31" s="112">
        <f>G21/6457*100</f>
        <v>50.024469567910792</v>
      </c>
      <c r="H31" s="111">
        <f>H21/6450*100</f>
        <v>50.010697674418601</v>
      </c>
      <c r="I31" s="69">
        <f>J21/6457*100</f>
        <v>50.21650921480564</v>
      </c>
      <c r="J31" s="111">
        <f>J21/6457*100</f>
        <v>50.21650921480564</v>
      </c>
      <c r="K31" s="111">
        <f t="shared" ref="K31:P31" si="2">K21/6457*100</f>
        <v>50.306024469567909</v>
      </c>
      <c r="L31" s="111">
        <f t="shared" si="2"/>
        <v>50.437819420783647</v>
      </c>
      <c r="M31" s="112">
        <f t="shared" si="2"/>
        <v>50.512776831345832</v>
      </c>
      <c r="N31" s="111">
        <f t="shared" si="2"/>
        <v>50.741365959423881</v>
      </c>
      <c r="O31" s="111">
        <f t="shared" si="2"/>
        <v>50.814155180424351</v>
      </c>
      <c r="P31" s="113">
        <f t="shared" si="2"/>
        <v>50.877652160446033</v>
      </c>
      <c r="Q31" s="111">
        <f>Q21/6457*100</f>
        <v>50.980331423261582</v>
      </c>
      <c r="R31" s="111">
        <f>R21/6457*100</f>
        <v>51.039767153365659</v>
      </c>
      <c r="S31" s="111">
        <f>S21/6457*100</f>
        <v>51.08889936965123</v>
      </c>
    </row>
    <row r="32" spans="1:21" ht="15" thickBot="1" x14ac:dyDescent="0.35">
      <c r="A32" s="88" t="s">
        <v>55</v>
      </c>
      <c r="B32" s="89"/>
      <c r="C32" s="90"/>
      <c r="D32" s="90"/>
      <c r="E32" s="91"/>
      <c r="F32" s="92">
        <v>647</v>
      </c>
      <c r="G32" s="114">
        <v>645.79</v>
      </c>
      <c r="H32" s="115">
        <v>651.41</v>
      </c>
      <c r="I32" s="114">
        <v>654.69000000000005</v>
      </c>
      <c r="J32" s="115">
        <v>659.88</v>
      </c>
      <c r="K32" s="114">
        <v>663.3</v>
      </c>
      <c r="L32" s="115">
        <v>663.43</v>
      </c>
      <c r="M32" s="114">
        <v>667.58</v>
      </c>
      <c r="N32" s="115">
        <v>671.34</v>
      </c>
      <c r="O32" s="115">
        <v>676.99</v>
      </c>
      <c r="P32" s="116">
        <v>679.09</v>
      </c>
      <c r="Q32" s="115">
        <v>680.8852676445498</v>
      </c>
      <c r="R32" s="115">
        <v>682.45481175833402</v>
      </c>
      <c r="S32" s="115">
        <v>680.82119811295001</v>
      </c>
    </row>
    <row r="33" spans="1:19" x14ac:dyDescent="0.3">
      <c r="A33" s="61"/>
      <c r="B33" s="62" t="s">
        <v>56</v>
      </c>
      <c r="C33" s="117"/>
      <c r="D33" s="117"/>
      <c r="E33" s="64"/>
      <c r="F33" s="103">
        <v>357</v>
      </c>
      <c r="G33" s="103">
        <v>356.69</v>
      </c>
      <c r="H33" s="69">
        <v>358.3</v>
      </c>
      <c r="I33" s="103">
        <v>360.83</v>
      </c>
      <c r="J33" s="69">
        <v>360.76</v>
      </c>
      <c r="K33" s="103">
        <v>359.55</v>
      </c>
      <c r="L33" s="69">
        <v>358.21</v>
      </c>
      <c r="M33" s="103">
        <v>360.65</v>
      </c>
      <c r="N33" s="69">
        <v>363.08</v>
      </c>
      <c r="O33" s="118">
        <v>365.49</v>
      </c>
      <c r="P33" s="104">
        <v>367.17</v>
      </c>
      <c r="Q33" s="65">
        <v>369.21122251297493</v>
      </c>
      <c r="R33" s="66">
        <v>369.90656109742474</v>
      </c>
      <c r="S33" s="66">
        <v>367.90230988227103</v>
      </c>
    </row>
    <row r="34" spans="1:19" x14ac:dyDescent="0.3">
      <c r="B34" s="94"/>
      <c r="C34" s="35"/>
      <c r="D34" s="35"/>
      <c r="E34" s="35"/>
    </row>
    <row r="35" spans="1:19" ht="15.6" x14ac:dyDescent="0.3">
      <c r="A35" s="183" t="s">
        <v>15</v>
      </c>
      <c r="B35" s="94"/>
      <c r="C35" s="35"/>
      <c r="D35" s="35"/>
      <c r="E35" s="35"/>
    </row>
    <row r="36" spans="1:19" ht="15.6" x14ac:dyDescent="0.3">
      <c r="A36" s="165" t="s">
        <v>57</v>
      </c>
      <c r="C36" s="35"/>
      <c r="D36" s="35"/>
      <c r="E36" s="35"/>
    </row>
    <row r="37" spans="1:19" x14ac:dyDescent="0.3">
      <c r="C37" s="35"/>
      <c r="D37" s="35"/>
      <c r="E37" s="35"/>
    </row>
    <row r="38" spans="1:19" x14ac:dyDescent="0.3">
      <c r="C38" s="35"/>
      <c r="D38" s="35"/>
    </row>
  </sheetData>
  <mergeCells count="2">
    <mergeCell ref="B3:D3"/>
    <mergeCell ref="B19:D19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1"/>
  <sheetViews>
    <sheetView topLeftCell="A37" workbookViewId="0">
      <selection activeCell="L50" sqref="L50"/>
    </sheetView>
  </sheetViews>
  <sheetFormatPr defaultRowHeight="14.4" x14ac:dyDescent="0.3"/>
  <cols>
    <col min="15" max="15" width="9.5546875" bestFit="1" customWidth="1"/>
    <col min="16" max="16" width="11.6640625" bestFit="1" customWidth="1"/>
    <col min="21" max="21" width="11.33203125" bestFit="1" customWidth="1"/>
  </cols>
  <sheetData>
    <row r="1" spans="1:12" x14ac:dyDescent="0.3">
      <c r="A1" s="39" t="s">
        <v>58</v>
      </c>
    </row>
    <row r="2" spans="1:12" x14ac:dyDescent="0.3">
      <c r="A2" s="39" t="s">
        <v>59</v>
      </c>
    </row>
    <row r="3" spans="1:12" ht="15" customHeight="1" x14ac:dyDescent="0.3">
      <c r="A3" s="213" t="s">
        <v>60</v>
      </c>
      <c r="B3" s="215" t="s">
        <v>39</v>
      </c>
      <c r="C3" s="215"/>
      <c r="D3" s="215" t="s">
        <v>61</v>
      </c>
      <c r="E3" s="215"/>
      <c r="F3" s="215" t="s">
        <v>62</v>
      </c>
      <c r="G3" s="215"/>
      <c r="H3" s="215" t="s">
        <v>63</v>
      </c>
      <c r="I3" s="215"/>
    </row>
    <row r="4" spans="1:12" ht="30.6" x14ac:dyDescent="0.3">
      <c r="A4" s="214"/>
      <c r="B4" s="40" t="s">
        <v>64</v>
      </c>
      <c r="C4" s="40" t="s">
        <v>65</v>
      </c>
      <c r="D4" s="40" t="s">
        <v>64</v>
      </c>
      <c r="E4" s="40" t="s">
        <v>66</v>
      </c>
      <c r="F4" s="40" t="s">
        <v>64</v>
      </c>
      <c r="G4" s="40" t="s">
        <v>67</v>
      </c>
      <c r="H4" s="40" t="s">
        <v>64</v>
      </c>
      <c r="I4" s="40" t="s">
        <v>68</v>
      </c>
    </row>
    <row r="5" spans="1:12" x14ac:dyDescent="0.3">
      <c r="A5" s="41" t="s">
        <v>69</v>
      </c>
      <c r="B5" s="48">
        <v>931.62</v>
      </c>
      <c r="C5" s="42">
        <v>29.135887412040656</v>
      </c>
      <c r="D5" s="48">
        <v>408.38</v>
      </c>
      <c r="E5" s="42">
        <v>28.288607805378145</v>
      </c>
      <c r="F5" s="48">
        <v>513.26</v>
      </c>
      <c r="G5" s="42">
        <v>29.914614600029143</v>
      </c>
      <c r="H5" s="48">
        <v>9.98</v>
      </c>
      <c r="I5" s="42">
        <v>26.173616574875425</v>
      </c>
    </row>
    <row r="6" spans="1:12" ht="30.6" x14ac:dyDescent="0.3">
      <c r="A6" s="43" t="s">
        <v>70</v>
      </c>
      <c r="B6" s="48">
        <v>1138.69</v>
      </c>
      <c r="C6" s="42">
        <v>35.611884284597345</v>
      </c>
      <c r="D6" s="48">
        <v>488</v>
      </c>
      <c r="E6" s="42">
        <v>33.803909616103958</v>
      </c>
      <c r="F6" s="48">
        <v>636.76</v>
      </c>
      <c r="G6" s="42">
        <v>37.112632959347224</v>
      </c>
      <c r="H6" s="48">
        <v>13.93</v>
      </c>
      <c r="I6" s="42">
        <v>36.532913716233935</v>
      </c>
    </row>
    <row r="7" spans="1:12" x14ac:dyDescent="0.3">
      <c r="A7" s="44" t="s">
        <v>71</v>
      </c>
      <c r="B7" s="48">
        <v>520.29</v>
      </c>
      <c r="C7" s="42">
        <v>16.271774824081312</v>
      </c>
      <c r="D7" s="48">
        <v>295.8</v>
      </c>
      <c r="E7" s="42">
        <v>20.490156689433505</v>
      </c>
      <c r="F7" s="48">
        <v>218.01</v>
      </c>
      <c r="G7" s="42">
        <v>12.70639661955413</v>
      </c>
      <c r="H7" s="48">
        <v>6.48</v>
      </c>
      <c r="I7" s="42">
        <v>16.994492525570418</v>
      </c>
      <c r="K7" s="45"/>
      <c r="L7" s="45"/>
    </row>
    <row r="8" spans="1:12" ht="40.799999999999997" x14ac:dyDescent="0.3">
      <c r="A8" s="43" t="s">
        <v>72</v>
      </c>
      <c r="B8" s="48">
        <v>606.90000000000009</v>
      </c>
      <c r="C8" s="42">
        <v>18.98045347928069</v>
      </c>
      <c r="D8" s="48">
        <v>251.44</v>
      </c>
      <c r="E8" s="42">
        <v>17.417325889084385</v>
      </c>
      <c r="F8" s="48">
        <v>347.72000000000008</v>
      </c>
      <c r="G8" s="42">
        <v>20.26635582106951</v>
      </c>
      <c r="H8" s="48">
        <v>7.74</v>
      </c>
      <c r="I8" s="42">
        <v>20.298977183320218</v>
      </c>
      <c r="J8" s="164"/>
      <c r="K8" s="5"/>
      <c r="L8" s="5"/>
    </row>
    <row r="9" spans="1:12" ht="15.75" customHeight="1" x14ac:dyDescent="0.3">
      <c r="A9" s="216" t="s">
        <v>73</v>
      </c>
      <c r="B9" s="216"/>
      <c r="C9" s="216"/>
      <c r="D9" s="216"/>
      <c r="E9" s="216"/>
      <c r="F9" s="216"/>
      <c r="G9" s="216"/>
      <c r="H9" s="216"/>
      <c r="I9" s="216"/>
      <c r="J9" s="217"/>
      <c r="K9" s="217"/>
      <c r="L9" s="5"/>
    </row>
    <row r="10" spans="1:12" x14ac:dyDescent="0.3">
      <c r="B10" s="47"/>
      <c r="C10" s="35"/>
      <c r="D10" s="35"/>
      <c r="E10" s="46"/>
      <c r="F10" s="35"/>
      <c r="G10" s="35"/>
      <c r="H10" s="47"/>
      <c r="I10" s="35"/>
      <c r="K10" s="5"/>
      <c r="L10" s="5"/>
    </row>
    <row r="11" spans="1:12" x14ac:dyDescent="0.3">
      <c r="A11" s="39" t="s">
        <v>58</v>
      </c>
      <c r="K11" s="5"/>
      <c r="L11" s="5"/>
    </row>
    <row r="12" spans="1:12" ht="15" customHeight="1" x14ac:dyDescent="0.3">
      <c r="A12" s="213" t="s">
        <v>60</v>
      </c>
      <c r="B12" s="215" t="s">
        <v>39</v>
      </c>
      <c r="C12" s="215"/>
      <c r="D12" s="215" t="s">
        <v>61</v>
      </c>
      <c r="E12" s="215"/>
      <c r="F12" s="215" t="s">
        <v>62</v>
      </c>
      <c r="G12" s="215"/>
      <c r="H12" s="215" t="s">
        <v>63</v>
      </c>
      <c r="I12" s="215"/>
      <c r="J12" s="215" t="s">
        <v>74</v>
      </c>
      <c r="K12" s="215"/>
    </row>
    <row r="13" spans="1:12" ht="30.6" x14ac:dyDescent="0.3">
      <c r="A13" s="214"/>
      <c r="B13" s="40" t="s">
        <v>64</v>
      </c>
      <c r="C13" s="40" t="s">
        <v>65</v>
      </c>
      <c r="D13" s="40" t="s">
        <v>64</v>
      </c>
      <c r="E13" s="40" t="s">
        <v>66</v>
      </c>
      <c r="F13" s="40" t="s">
        <v>64</v>
      </c>
      <c r="G13" s="40" t="s">
        <v>67</v>
      </c>
      <c r="H13" s="40" t="s">
        <v>64</v>
      </c>
      <c r="I13" s="40" t="s">
        <v>68</v>
      </c>
      <c r="J13" s="40" t="s">
        <v>64</v>
      </c>
      <c r="K13" s="40" t="s">
        <v>75</v>
      </c>
    </row>
    <row r="14" spans="1:12" x14ac:dyDescent="0.3">
      <c r="A14" s="41" t="s">
        <v>69</v>
      </c>
      <c r="B14" s="48">
        <v>998.73</v>
      </c>
      <c r="C14" s="42">
        <f>B14/B18*100</f>
        <v>30.887442205693606</v>
      </c>
      <c r="D14" s="48">
        <v>423.38</v>
      </c>
      <c r="E14" s="42">
        <f>D14/D18*100</f>
        <v>29.073704016535849</v>
      </c>
      <c r="F14" s="48">
        <v>538.77</v>
      </c>
      <c r="G14" s="42">
        <f>F14/F18*100</f>
        <v>32.101935875970469</v>
      </c>
      <c r="H14" s="48">
        <v>16.11</v>
      </c>
      <c r="I14" s="42">
        <f>H14/H18*100</f>
        <v>42.205920880272465</v>
      </c>
      <c r="J14" s="48">
        <v>20.47</v>
      </c>
      <c r="K14" s="49">
        <f>J14/J18*100</f>
        <v>33.701020744155421</v>
      </c>
    </row>
    <row r="15" spans="1:12" ht="30.6" x14ac:dyDescent="0.3">
      <c r="A15" s="43" t="s">
        <v>70</v>
      </c>
      <c r="B15" s="48">
        <v>1094.95</v>
      </c>
      <c r="C15" s="42">
        <f>B15/B18*100</f>
        <v>33.863211121248199</v>
      </c>
      <c r="D15" s="48">
        <v>471.86</v>
      </c>
      <c r="E15" s="42">
        <f>D15/D18*100</f>
        <v>32.40284845113753</v>
      </c>
      <c r="F15" s="48">
        <v>586.21</v>
      </c>
      <c r="G15" s="42">
        <f>F15/F18*100</f>
        <v>34.928588878097614</v>
      </c>
      <c r="H15" s="48">
        <v>6.58</v>
      </c>
      <c r="I15" s="42">
        <f>H15/H18*100</f>
        <v>17.238669111867964</v>
      </c>
      <c r="J15" s="48">
        <v>30.3</v>
      </c>
      <c r="K15" s="49">
        <v>50</v>
      </c>
    </row>
    <row r="16" spans="1:12" x14ac:dyDescent="0.3">
      <c r="A16" s="44" t="s">
        <v>71</v>
      </c>
      <c r="B16" s="48">
        <v>501.83</v>
      </c>
      <c r="C16" s="42">
        <f>B16/B18*100</f>
        <v>15.519955465524438</v>
      </c>
      <c r="D16" s="48">
        <v>281.60000000000002</v>
      </c>
      <c r="E16" s="42">
        <f>D16/D18*100</f>
        <v>19.337604636630203</v>
      </c>
      <c r="F16" s="48">
        <v>207.01</v>
      </c>
      <c r="G16" s="42">
        <v>12.33495400162067</v>
      </c>
      <c r="H16" s="48">
        <v>7.2</v>
      </c>
      <c r="I16" s="42">
        <f>H16/H18*100</f>
        <v>18.862981399004457</v>
      </c>
      <c r="J16" s="48">
        <v>6.02</v>
      </c>
      <c r="K16" s="49">
        <v>10</v>
      </c>
    </row>
    <row r="17" spans="1:18" ht="40.799999999999997" x14ac:dyDescent="0.3">
      <c r="A17" s="43" t="s">
        <v>72</v>
      </c>
      <c r="B17" s="48">
        <v>637.94000000000005</v>
      </c>
      <c r="C17" s="42">
        <v>19.7</v>
      </c>
      <c r="D17" s="48">
        <v>279.39</v>
      </c>
      <c r="E17" s="42">
        <f>D17/D18*100</f>
        <v>19.185842895696421</v>
      </c>
      <c r="F17" s="48">
        <v>346.32</v>
      </c>
      <c r="G17" s="42">
        <f>F17/F18*100</f>
        <v>20.635043585511617</v>
      </c>
      <c r="H17" s="48">
        <v>8.2799999999999994</v>
      </c>
      <c r="I17" s="42">
        <f>H17/H18*100</f>
        <v>21.692428608855124</v>
      </c>
      <c r="J17" s="48">
        <v>3.95</v>
      </c>
      <c r="K17" s="49">
        <v>6</v>
      </c>
    </row>
    <row r="18" spans="1:18" x14ac:dyDescent="0.3">
      <c r="A18" s="43"/>
      <c r="B18" s="50">
        <f t="shared" ref="B18:K18" si="0">SUM(B14:B17)</f>
        <v>3233.4500000000003</v>
      </c>
      <c r="C18" s="42">
        <f t="shared" si="0"/>
        <v>99.970608792466237</v>
      </c>
      <c r="D18" s="48">
        <f t="shared" si="0"/>
        <v>1456.23</v>
      </c>
      <c r="E18" s="42">
        <f t="shared" si="0"/>
        <v>100</v>
      </c>
      <c r="F18" s="48">
        <f t="shared" si="0"/>
        <v>1678.31</v>
      </c>
      <c r="G18" s="42">
        <f t="shared" si="0"/>
        <v>100.00052234120037</v>
      </c>
      <c r="H18" s="48">
        <f t="shared" si="0"/>
        <v>38.169999999999995</v>
      </c>
      <c r="I18" s="42">
        <f t="shared" si="0"/>
        <v>100.00000000000001</v>
      </c>
      <c r="J18" s="48">
        <f t="shared" si="0"/>
        <v>60.739999999999995</v>
      </c>
      <c r="K18" s="42">
        <f t="shared" si="0"/>
        <v>99.701020744155414</v>
      </c>
    </row>
    <row r="19" spans="1:18" x14ac:dyDescent="0.3">
      <c r="A19" s="221" t="s">
        <v>39</v>
      </c>
      <c r="B19" s="48">
        <v>3233.45</v>
      </c>
      <c r="C19" s="42">
        <v>100</v>
      </c>
      <c r="D19" s="48">
        <v>1456.23</v>
      </c>
      <c r="E19" s="42">
        <v>100</v>
      </c>
      <c r="F19" s="42">
        <v>1678.31</v>
      </c>
      <c r="G19" s="42">
        <v>100</v>
      </c>
      <c r="H19" s="42">
        <v>38.17</v>
      </c>
      <c r="I19" s="42">
        <v>100</v>
      </c>
      <c r="J19" s="48">
        <v>60.74</v>
      </c>
      <c r="K19" s="42">
        <v>100</v>
      </c>
    </row>
    <row r="20" spans="1:18" ht="15.75" customHeight="1" x14ac:dyDescent="0.3">
      <c r="A20" s="216" t="s">
        <v>76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</row>
    <row r="21" spans="1:18" x14ac:dyDescent="0.3">
      <c r="K21" s="5"/>
    </row>
    <row r="22" spans="1:18" ht="15" customHeight="1" x14ac:dyDescent="0.3">
      <c r="A22" s="39" t="s">
        <v>58</v>
      </c>
      <c r="K22" s="5"/>
    </row>
    <row r="23" spans="1:18" ht="15" customHeight="1" x14ac:dyDescent="0.3">
      <c r="A23" s="213" t="s">
        <v>60</v>
      </c>
      <c r="B23" s="215" t="s">
        <v>39</v>
      </c>
      <c r="C23" s="215"/>
      <c r="D23" s="215" t="s">
        <v>61</v>
      </c>
      <c r="E23" s="215"/>
      <c r="F23" s="215" t="s">
        <v>62</v>
      </c>
      <c r="G23" s="215"/>
      <c r="H23" s="215" t="s">
        <v>63</v>
      </c>
      <c r="I23" s="215"/>
      <c r="J23" s="215" t="s">
        <v>74</v>
      </c>
      <c r="K23" s="215"/>
    </row>
    <row r="24" spans="1:18" ht="30.6" x14ac:dyDescent="0.3">
      <c r="A24" s="214"/>
      <c r="B24" s="40" t="s">
        <v>64</v>
      </c>
      <c r="C24" s="40" t="s">
        <v>65</v>
      </c>
      <c r="D24" s="40" t="s">
        <v>64</v>
      </c>
      <c r="E24" s="40" t="s">
        <v>66</v>
      </c>
      <c r="F24" s="40" t="s">
        <v>64</v>
      </c>
      <c r="G24" s="40" t="s">
        <v>67</v>
      </c>
      <c r="H24" s="40" t="s">
        <v>64</v>
      </c>
      <c r="I24" s="40" t="s">
        <v>68</v>
      </c>
      <c r="J24" s="40" t="s">
        <v>64</v>
      </c>
      <c r="K24" s="40" t="s">
        <v>75</v>
      </c>
    </row>
    <row r="25" spans="1:18" x14ac:dyDescent="0.3">
      <c r="A25" s="41" t="s">
        <v>69</v>
      </c>
      <c r="B25" s="48">
        <f>D25+F25+H25+J25</f>
        <v>1022.0500000000001</v>
      </c>
      <c r="C25" s="42">
        <f>B25/B29*100</f>
        <v>31.533366037572851</v>
      </c>
      <c r="D25" s="48">
        <v>430.13</v>
      </c>
      <c r="E25" s="42">
        <f>D25/D29*100</f>
        <v>29.426292313165309</v>
      </c>
      <c r="F25" s="48">
        <v>554.74</v>
      </c>
      <c r="G25" s="42">
        <f>F25/F29*100</f>
        <v>33.045218706998739</v>
      </c>
      <c r="H25" s="48">
        <v>13.98</v>
      </c>
      <c r="I25" s="42">
        <f>H25/H29*100</f>
        <v>38.448844884488452</v>
      </c>
      <c r="J25" s="48">
        <v>23.2</v>
      </c>
      <c r="K25" s="49">
        <f>J25/J29*100</f>
        <v>36.047234307022997</v>
      </c>
    </row>
    <row r="26" spans="1:18" ht="30.6" x14ac:dyDescent="0.3">
      <c r="A26" s="43" t="s">
        <v>70</v>
      </c>
      <c r="B26" s="48">
        <f>D26+F26+H26+J26</f>
        <v>1080.08</v>
      </c>
      <c r="C26" s="42">
        <f>B26/B29*100</f>
        <v>33.323768885926988</v>
      </c>
      <c r="D26" s="48">
        <v>460.99</v>
      </c>
      <c r="E26" s="42">
        <f>D26/D29*100</f>
        <v>31.537503762690527</v>
      </c>
      <c r="F26" s="48">
        <v>580.23</v>
      </c>
      <c r="G26" s="42">
        <f>F26/F29*100</f>
        <v>34.563628457226599</v>
      </c>
      <c r="H26" s="48">
        <v>8.0299999999999994</v>
      </c>
      <c r="I26" s="42">
        <f>H26/H29*100</f>
        <v>22.084708470847083</v>
      </c>
      <c r="J26" s="48">
        <v>30.83</v>
      </c>
      <c r="K26" s="49">
        <f>J26/J29*100</f>
        <v>47.902423865755125</v>
      </c>
    </row>
    <row r="27" spans="1:18" x14ac:dyDescent="0.3">
      <c r="A27" s="44" t="s">
        <v>71</v>
      </c>
      <c r="B27" s="48">
        <f>D27+F27+H27+J27</f>
        <v>506.87</v>
      </c>
      <c r="C27" s="42">
        <f>B27/B29*100</f>
        <v>15.638488570485348</v>
      </c>
      <c r="D27" s="48">
        <v>289.37</v>
      </c>
      <c r="E27" s="42">
        <f>D27/D29*100</f>
        <v>19.796541061215553</v>
      </c>
      <c r="F27" s="48">
        <v>204.93</v>
      </c>
      <c r="G27" s="42">
        <v>12.33495400162067</v>
      </c>
      <c r="H27" s="48">
        <v>6.19</v>
      </c>
      <c r="I27" s="42">
        <f>H27/H29*100</f>
        <v>17.024202420242027</v>
      </c>
      <c r="J27" s="48">
        <v>6.38</v>
      </c>
      <c r="K27" s="49">
        <f>J27/J29*100</f>
        <v>9.9129894344313243</v>
      </c>
    </row>
    <row r="28" spans="1:18" ht="40.799999999999997" x14ac:dyDescent="0.3">
      <c r="A28" s="43" t="s">
        <v>72</v>
      </c>
      <c r="B28" s="48">
        <f>D28+F28+H28+J28</f>
        <v>632.16999999999996</v>
      </c>
      <c r="C28" s="42">
        <v>19.7</v>
      </c>
      <c r="D28" s="48">
        <v>281.23</v>
      </c>
      <c r="E28" s="42">
        <f>D28/D29*100</f>
        <v>19.239662862928604</v>
      </c>
      <c r="F28" s="48">
        <v>338.83</v>
      </c>
      <c r="G28" s="42">
        <f>F28/F29*100</f>
        <v>20.183710304813758</v>
      </c>
      <c r="H28" s="48">
        <v>8.16</v>
      </c>
      <c r="I28" s="42">
        <f>H28/H29*100</f>
        <v>22.442244224422442</v>
      </c>
      <c r="J28" s="48">
        <v>3.95</v>
      </c>
      <c r="K28" s="49">
        <f>J28/J29*100</f>
        <v>6.1373523927905538</v>
      </c>
    </row>
    <row r="29" spans="1:18" x14ac:dyDescent="0.3">
      <c r="A29" s="43"/>
      <c r="B29" s="50">
        <f t="shared" ref="B29:J29" si="1">SUM(B25:B28)</f>
        <v>3241.17</v>
      </c>
      <c r="C29" s="42">
        <f t="shared" si="1"/>
        <v>100.1956234939852</v>
      </c>
      <c r="D29" s="48">
        <f t="shared" si="1"/>
        <v>1461.72</v>
      </c>
      <c r="E29" s="42">
        <f t="shared" si="1"/>
        <v>100</v>
      </c>
      <c r="F29" s="48">
        <f t="shared" si="1"/>
        <v>1678.73</v>
      </c>
      <c r="G29" s="42">
        <f t="shared" si="1"/>
        <v>100.12751147065977</v>
      </c>
      <c r="H29" s="48">
        <f t="shared" si="1"/>
        <v>36.36</v>
      </c>
      <c r="I29" s="42">
        <f t="shared" si="1"/>
        <v>100</v>
      </c>
      <c r="J29" s="48">
        <f t="shared" si="1"/>
        <v>64.36</v>
      </c>
      <c r="K29" s="42">
        <v>100</v>
      </c>
    </row>
    <row r="30" spans="1:18" x14ac:dyDescent="0.3">
      <c r="A30" s="221" t="s">
        <v>39</v>
      </c>
      <c r="B30" s="48">
        <v>3241.17</v>
      </c>
      <c r="C30" s="42">
        <v>100</v>
      </c>
      <c r="D30" s="48">
        <v>1461.72</v>
      </c>
      <c r="E30" s="42">
        <v>100</v>
      </c>
      <c r="F30" s="48">
        <v>1678.73</v>
      </c>
      <c r="G30" s="42">
        <v>100</v>
      </c>
      <c r="H30" s="123">
        <v>36.36</v>
      </c>
      <c r="I30" s="42">
        <v>100</v>
      </c>
      <c r="J30" s="48">
        <v>64.36</v>
      </c>
      <c r="K30" s="42">
        <v>100</v>
      </c>
      <c r="M30" s="124"/>
      <c r="R30" s="125"/>
    </row>
    <row r="31" spans="1:18" ht="19.5" customHeight="1" x14ac:dyDescent="0.3">
      <c r="A31" s="216" t="s">
        <v>77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</row>
    <row r="32" spans="1:18" x14ac:dyDescent="0.3">
      <c r="D32" s="122"/>
      <c r="F32" s="122"/>
      <c r="H32" s="122"/>
    </row>
    <row r="33" spans="1:11" x14ac:dyDescent="0.3">
      <c r="A33" s="39" t="s">
        <v>58</v>
      </c>
      <c r="K33" s="5"/>
    </row>
    <row r="34" spans="1:11" x14ac:dyDescent="0.3">
      <c r="A34" s="213" t="s">
        <v>60</v>
      </c>
      <c r="B34" s="215" t="s">
        <v>39</v>
      </c>
      <c r="C34" s="215"/>
      <c r="D34" s="215" t="s">
        <v>61</v>
      </c>
      <c r="E34" s="215"/>
      <c r="F34" s="215" t="s">
        <v>62</v>
      </c>
      <c r="G34" s="215"/>
      <c r="H34" s="215" t="s">
        <v>63</v>
      </c>
      <c r="I34" s="215"/>
      <c r="J34" s="215" t="s">
        <v>74</v>
      </c>
      <c r="K34" s="215"/>
    </row>
    <row r="35" spans="1:11" ht="30.6" x14ac:dyDescent="0.3">
      <c r="A35" s="214"/>
      <c r="B35" s="40" t="s">
        <v>64</v>
      </c>
      <c r="C35" s="40" t="s">
        <v>65</v>
      </c>
      <c r="D35" s="40" t="s">
        <v>64</v>
      </c>
      <c r="E35" s="40" t="s">
        <v>66</v>
      </c>
      <c r="F35" s="40" t="s">
        <v>64</v>
      </c>
      <c r="G35" s="40" t="s">
        <v>67</v>
      </c>
      <c r="H35" s="40" t="s">
        <v>64</v>
      </c>
      <c r="I35" s="40" t="s">
        <v>68</v>
      </c>
      <c r="J35" s="40" t="s">
        <v>64</v>
      </c>
      <c r="K35" s="40" t="s">
        <v>75</v>
      </c>
    </row>
    <row r="36" spans="1:11" x14ac:dyDescent="0.3">
      <c r="A36" s="41" t="s">
        <v>69</v>
      </c>
      <c r="B36" s="48">
        <f>D36+F36+H36+J36</f>
        <v>1024.73</v>
      </c>
      <c r="C36" s="42">
        <f>B36/B40*100</f>
        <v>31.630007346268528</v>
      </c>
      <c r="D36" s="48">
        <v>439.59</v>
      </c>
      <c r="E36" s="42">
        <f>D36/D40*100</f>
        <v>30.012289205980746</v>
      </c>
      <c r="F36" s="48">
        <v>548.79</v>
      </c>
      <c r="G36" s="42">
        <f>F36/F40*100</f>
        <v>32.765733869089907</v>
      </c>
      <c r="H36" s="48">
        <v>14.2</v>
      </c>
      <c r="I36" s="42">
        <f>H36/H40*100</f>
        <v>39.72027972027972</v>
      </c>
      <c r="J36" s="48">
        <v>22.15</v>
      </c>
      <c r="K36" s="49">
        <f>J36/J40*100</f>
        <v>34.394409937888192</v>
      </c>
    </row>
    <row r="37" spans="1:11" ht="30.6" x14ac:dyDescent="0.3">
      <c r="A37" s="43" t="s">
        <v>70</v>
      </c>
      <c r="B37" s="48">
        <f>D37+F37+H37+J37</f>
        <v>1055.4700000000003</v>
      </c>
      <c r="C37" s="42">
        <f>B37/B40*100</f>
        <v>32.578848919975066</v>
      </c>
      <c r="D37" s="48">
        <v>453.41</v>
      </c>
      <c r="E37" s="42">
        <f>D37/D40*100</f>
        <v>30.955827131835871</v>
      </c>
      <c r="F37" s="48">
        <v>562.46</v>
      </c>
      <c r="G37" s="42">
        <f>F37/F40*100</f>
        <v>33.581906871496038</v>
      </c>
      <c r="H37" s="48">
        <v>8.1300000000000008</v>
      </c>
      <c r="I37" s="42">
        <f>H37/H40*100</f>
        <v>22.741258741258743</v>
      </c>
      <c r="J37" s="48">
        <v>31.47</v>
      </c>
      <c r="K37" s="49">
        <f>J37/J40*100</f>
        <v>48.866459627329185</v>
      </c>
    </row>
    <row r="38" spans="1:11" x14ac:dyDescent="0.3">
      <c r="A38" s="44" t="s">
        <v>71</v>
      </c>
      <c r="B38" s="48">
        <f>D38+F38+H38+J38</f>
        <v>502.17</v>
      </c>
      <c r="C38" s="42">
        <f>B38/B40*100</f>
        <v>15.50031792674721</v>
      </c>
      <c r="D38" s="48">
        <v>288.63</v>
      </c>
      <c r="E38" s="42">
        <f>D38/D40*100</f>
        <v>19.705741790127671</v>
      </c>
      <c r="F38" s="48">
        <v>200.71</v>
      </c>
      <c r="G38" s="42">
        <f>F38/F40*100</f>
        <v>11.983473541546012</v>
      </c>
      <c r="H38" s="48">
        <v>6</v>
      </c>
      <c r="I38" s="42">
        <f>H38/H40*100</f>
        <v>16.783216783216783</v>
      </c>
      <c r="J38" s="48">
        <v>6.83</v>
      </c>
      <c r="K38" s="49">
        <f>J38/J40*100</f>
        <v>10.6055900621118</v>
      </c>
    </row>
    <row r="39" spans="1:11" ht="40.799999999999997" x14ac:dyDescent="0.3">
      <c r="A39" s="43" t="s">
        <v>72</v>
      </c>
      <c r="B39" s="48">
        <f>D39+F39+H39+J39</f>
        <v>657.37</v>
      </c>
      <c r="C39" s="42">
        <f>B39/B40*100</f>
        <v>20.290825807009206</v>
      </c>
      <c r="D39" s="48">
        <v>283.07</v>
      </c>
      <c r="E39" s="42">
        <f>D39/D40*100</f>
        <v>19.326141872055711</v>
      </c>
      <c r="F39" s="48">
        <v>362.93</v>
      </c>
      <c r="G39" s="42">
        <f>F39/F40*100</f>
        <v>21.66888571786804</v>
      </c>
      <c r="H39" s="48">
        <v>7.42</v>
      </c>
      <c r="I39" s="42">
        <f>H39/H40*100</f>
        <v>20.755244755244757</v>
      </c>
      <c r="J39" s="48">
        <v>3.95</v>
      </c>
      <c r="K39" s="187">
        <f>J39/J40*100</f>
        <v>6.1335403726708071</v>
      </c>
    </row>
    <row r="40" spans="1:11" x14ac:dyDescent="0.3">
      <c r="A40" s="221" t="s">
        <v>39</v>
      </c>
      <c r="B40" s="50">
        <v>3239.74</v>
      </c>
      <c r="C40" s="42">
        <v>100</v>
      </c>
      <c r="D40" s="48">
        <v>1464.7</v>
      </c>
      <c r="E40" s="42">
        <v>100</v>
      </c>
      <c r="F40" s="48">
        <v>1674.89</v>
      </c>
      <c r="G40" s="42">
        <v>100</v>
      </c>
      <c r="H40" s="123">
        <v>35.75</v>
      </c>
      <c r="I40" s="42">
        <v>100</v>
      </c>
      <c r="J40" s="48">
        <v>64.400000000000006</v>
      </c>
      <c r="K40" s="42">
        <v>100</v>
      </c>
    </row>
    <row r="41" spans="1:11" ht="15.6" x14ac:dyDescent="0.3">
      <c r="A41" s="216" t="s">
        <v>78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</row>
    <row r="43" spans="1:11" x14ac:dyDescent="0.3">
      <c r="A43" s="39" t="s">
        <v>58</v>
      </c>
      <c r="K43" s="5"/>
    </row>
    <row r="44" spans="1:11" x14ac:dyDescent="0.3">
      <c r="A44" s="213" t="s">
        <v>60</v>
      </c>
      <c r="B44" s="215" t="s">
        <v>39</v>
      </c>
      <c r="C44" s="215"/>
      <c r="D44" s="215" t="s">
        <v>61</v>
      </c>
      <c r="E44" s="215"/>
      <c r="F44" s="215" t="s">
        <v>62</v>
      </c>
      <c r="G44" s="215"/>
      <c r="H44" s="215" t="s">
        <v>63</v>
      </c>
      <c r="I44" s="215"/>
      <c r="J44" s="215" t="s">
        <v>74</v>
      </c>
      <c r="K44" s="215"/>
    </row>
    <row r="45" spans="1:11" ht="30.6" x14ac:dyDescent="0.3">
      <c r="A45" s="214"/>
      <c r="B45" s="184" t="s">
        <v>64</v>
      </c>
      <c r="C45" s="184" t="s">
        <v>65</v>
      </c>
      <c r="D45" s="184" t="s">
        <v>64</v>
      </c>
      <c r="E45" s="184" t="s">
        <v>66</v>
      </c>
      <c r="F45" s="184" t="s">
        <v>64</v>
      </c>
      <c r="G45" s="184" t="s">
        <v>67</v>
      </c>
      <c r="H45" s="184" t="s">
        <v>64</v>
      </c>
      <c r="I45" s="184" t="s">
        <v>68</v>
      </c>
      <c r="J45" s="184" t="s">
        <v>64</v>
      </c>
      <c r="K45" s="184" t="s">
        <v>75</v>
      </c>
    </row>
    <row r="46" spans="1:11" x14ac:dyDescent="0.3">
      <c r="A46" s="41" t="s">
        <v>69</v>
      </c>
      <c r="B46" s="48">
        <f>D46+F46+H46+J46</f>
        <v>1031.7873936745693</v>
      </c>
      <c r="C46" s="42">
        <f>B46/B50*100</f>
        <v>31.861810867195622</v>
      </c>
      <c r="D46" s="48">
        <v>448.28848464814041</v>
      </c>
      <c r="E46" s="42">
        <f>D46/D50*100</f>
        <v>30.5602620934038</v>
      </c>
      <c r="F46" s="48">
        <v>550.14163161973204</v>
      </c>
      <c r="G46" s="42">
        <f>F46/F50*100</f>
        <v>32.875876610935407</v>
      </c>
      <c r="H46" s="48">
        <v>12.4947876734542</v>
      </c>
      <c r="I46" s="42">
        <f>H46/H50*100</f>
        <v>38.504738593079196</v>
      </c>
      <c r="J46" s="48">
        <v>20.862489733242601</v>
      </c>
      <c r="K46" s="49">
        <f>J46/J50*100</f>
        <v>31.812274677100643</v>
      </c>
    </row>
    <row r="47" spans="1:11" ht="30.6" x14ac:dyDescent="0.3">
      <c r="A47" s="43" t="s">
        <v>70</v>
      </c>
      <c r="B47" s="48">
        <f>D47+F47+H47+J47</f>
        <v>1057.5660882583409</v>
      </c>
      <c r="C47" s="42">
        <f>B47/B50*100</f>
        <v>32.657862356355785</v>
      </c>
      <c r="D47" s="48">
        <v>448.19094407377634</v>
      </c>
      <c r="E47" s="42">
        <f>D47/D50*100</f>
        <v>30.553612657561956</v>
      </c>
      <c r="F47" s="48">
        <v>567.12648376555103</v>
      </c>
      <c r="G47" s="42">
        <f>F47/F50*100</f>
        <v>33.890873243269709</v>
      </c>
      <c r="H47" s="48">
        <v>8.5220080503806397</v>
      </c>
      <c r="I47" s="42">
        <f>H47/H50*100</f>
        <v>26.261966256951119</v>
      </c>
      <c r="J47" s="48">
        <v>33.726652368632799</v>
      </c>
      <c r="K47" s="49">
        <f>J47/J50*100</f>
        <v>51.428259177543154</v>
      </c>
    </row>
    <row r="48" spans="1:11" x14ac:dyDescent="0.3">
      <c r="A48" s="44" t="s">
        <v>71</v>
      </c>
      <c r="B48" s="48">
        <f>D48+F48+H48+J48</f>
        <v>488.23374838893494</v>
      </c>
      <c r="C48" s="42">
        <f>B48/B50*100</f>
        <v>15.076760430993074</v>
      </c>
      <c r="D48" s="48">
        <v>284.11730432567998</v>
      </c>
      <c r="E48" s="42">
        <f>D48/D50*100</f>
        <v>19.368553025133274</v>
      </c>
      <c r="F48" s="48">
        <v>192.281254536115</v>
      </c>
      <c r="G48" s="42">
        <f>F48/F50*100</f>
        <v>11.490522504384213</v>
      </c>
      <c r="H48" s="48">
        <v>5.1960343671473703</v>
      </c>
      <c r="I48" s="42">
        <f>H48/H50*100</f>
        <v>16.012432564398672</v>
      </c>
      <c r="J48" s="48">
        <v>6.63915515999257</v>
      </c>
      <c r="K48" s="49">
        <f>J48/J50*100</f>
        <v>10.123749862751708</v>
      </c>
    </row>
    <row r="49" spans="1:11" ht="40.799999999999997" x14ac:dyDescent="0.3">
      <c r="A49" s="43" t="s">
        <v>72</v>
      </c>
      <c r="B49" s="48">
        <f>D49+F49+H49+J49</f>
        <v>660.73425415176132</v>
      </c>
      <c r="C49" s="42">
        <f>B49/B50*100</f>
        <v>20.403612186311459</v>
      </c>
      <c r="D49" s="48">
        <v>286.307969684348</v>
      </c>
      <c r="E49" s="42">
        <f>D49/D50*100</f>
        <v>19.517892813712454</v>
      </c>
      <c r="F49" s="48">
        <v>363.835936532772</v>
      </c>
      <c r="G49" s="42">
        <f>F49/F50*100</f>
        <v>21.742447160122385</v>
      </c>
      <c r="H49" s="48">
        <v>6.2409977334901301</v>
      </c>
      <c r="I49" s="42">
        <f>H49/H50*100</f>
        <v>19.232658654823204</v>
      </c>
      <c r="J49" s="48">
        <v>4.3493502011512</v>
      </c>
      <c r="K49" s="187">
        <f>J49/J50*100</f>
        <v>6.6321290045001522</v>
      </c>
    </row>
    <row r="50" spans="1:11" x14ac:dyDescent="0.3">
      <c r="A50" s="221" t="s">
        <v>39</v>
      </c>
      <c r="B50" s="50">
        <v>3238.32</v>
      </c>
      <c r="C50" s="42">
        <v>100</v>
      </c>
      <c r="D50" s="48">
        <v>1466.9</v>
      </c>
      <c r="E50" s="42">
        <v>100</v>
      </c>
      <c r="F50" s="48">
        <v>1673.39</v>
      </c>
      <c r="G50" s="42">
        <v>100</v>
      </c>
      <c r="H50" s="123">
        <v>32.450000000000003</v>
      </c>
      <c r="I50" s="42">
        <v>100</v>
      </c>
      <c r="J50" s="48">
        <v>65.58</v>
      </c>
      <c r="K50" s="42">
        <v>100</v>
      </c>
    </row>
    <row r="51" spans="1:11" ht="15.6" x14ac:dyDescent="0.3">
      <c r="A51" s="216" t="s">
        <v>92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</row>
  </sheetData>
  <mergeCells count="34">
    <mergeCell ref="J44:K44"/>
    <mergeCell ref="A51:K51"/>
    <mergeCell ref="A44:A45"/>
    <mergeCell ref="B44:C44"/>
    <mergeCell ref="D44:E44"/>
    <mergeCell ref="F44:G44"/>
    <mergeCell ref="H44:I44"/>
    <mergeCell ref="A9:K9"/>
    <mergeCell ref="A41:K41"/>
    <mergeCell ref="A3:A4"/>
    <mergeCell ref="B3:C3"/>
    <mergeCell ref="D3:E3"/>
    <mergeCell ref="F3:G3"/>
    <mergeCell ref="H3:I3"/>
    <mergeCell ref="B12:C12"/>
    <mergeCell ref="D12:E12"/>
    <mergeCell ref="F12:G12"/>
    <mergeCell ref="H12:I12"/>
    <mergeCell ref="A31:K31"/>
    <mergeCell ref="F23:G23"/>
    <mergeCell ref="H23:I23"/>
    <mergeCell ref="J23:K23"/>
    <mergeCell ref="J12:K12"/>
    <mergeCell ref="A23:A24"/>
    <mergeCell ref="B23:C23"/>
    <mergeCell ref="D23:E23"/>
    <mergeCell ref="A12:A13"/>
    <mergeCell ref="J34:K34"/>
    <mergeCell ref="A34:A35"/>
    <mergeCell ref="B34:C34"/>
    <mergeCell ref="D34:E34"/>
    <mergeCell ref="F34:G34"/>
    <mergeCell ref="H34:I34"/>
    <mergeCell ref="A20:K20"/>
  </mergeCells>
  <pageMargins left="0.70866141732283472" right="0.70866141732283472" top="0.55118110236220474" bottom="0.55118110236220474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topLeftCell="A25" workbookViewId="0">
      <selection activeCell="G38" sqref="G38"/>
    </sheetView>
  </sheetViews>
  <sheetFormatPr defaultRowHeight="14.4" x14ac:dyDescent="0.3"/>
  <sheetData>
    <row r="1" spans="1:6" x14ac:dyDescent="0.3">
      <c r="A1" s="119" t="s">
        <v>79</v>
      </c>
    </row>
    <row r="2" spans="1:6" x14ac:dyDescent="0.3">
      <c r="A2" s="120" t="s">
        <v>80</v>
      </c>
    </row>
    <row r="3" spans="1:6" x14ac:dyDescent="0.3">
      <c r="A3" s="40"/>
      <c r="B3" s="215" t="s">
        <v>81</v>
      </c>
      <c r="C3" s="215"/>
      <c r="D3" s="215"/>
      <c r="E3" s="215"/>
      <c r="F3" s="215"/>
    </row>
    <row r="4" spans="1:6" x14ac:dyDescent="0.3">
      <c r="A4" s="40"/>
      <c r="B4" s="40" t="s">
        <v>82</v>
      </c>
      <c r="C4" s="40" t="s">
        <v>83</v>
      </c>
      <c r="D4" s="40" t="s">
        <v>84</v>
      </c>
      <c r="E4" s="40" t="s">
        <v>85</v>
      </c>
      <c r="F4" s="40" t="s">
        <v>86</v>
      </c>
    </row>
    <row r="5" spans="1:6" ht="30.6" x14ac:dyDescent="0.3">
      <c r="A5" s="41" t="s">
        <v>87</v>
      </c>
      <c r="B5" s="121">
        <v>49.27783363211411</v>
      </c>
      <c r="C5" s="121">
        <v>9.4341514865411185</v>
      </c>
      <c r="D5" s="121">
        <v>9.3442985566670203</v>
      </c>
      <c r="E5" s="121">
        <v>18.782574030253819</v>
      </c>
      <c r="F5" s="121">
        <v>13.161142294423932</v>
      </c>
    </row>
    <row r="6" spans="1:6" ht="33" x14ac:dyDescent="0.3">
      <c r="A6" s="41" t="s">
        <v>88</v>
      </c>
      <c r="B6" s="121">
        <v>215.55126976950638</v>
      </c>
      <c r="C6" s="121">
        <v>190.44051920222438</v>
      </c>
      <c r="D6" s="121">
        <v>140.13212226742587</v>
      </c>
      <c r="E6" s="121">
        <v>229.66097174725886</v>
      </c>
      <c r="F6" s="121">
        <v>214.49858988502024</v>
      </c>
    </row>
    <row r="7" spans="1:6" x14ac:dyDescent="0.3">
      <c r="C7" s="35"/>
      <c r="D7" s="35"/>
      <c r="F7" s="35"/>
    </row>
    <row r="8" spans="1:6" x14ac:dyDescent="0.3">
      <c r="A8" s="47"/>
      <c r="B8" s="47"/>
      <c r="C8" s="47"/>
      <c r="D8" s="47"/>
      <c r="E8" s="47"/>
      <c r="F8" s="47"/>
    </row>
    <row r="9" spans="1:6" x14ac:dyDescent="0.3">
      <c r="A9" s="119" t="s">
        <v>79</v>
      </c>
    </row>
    <row r="10" spans="1:6" x14ac:dyDescent="0.3">
      <c r="A10" s="120" t="s">
        <v>89</v>
      </c>
    </row>
    <row r="11" spans="1:6" x14ac:dyDescent="0.3">
      <c r="A11" s="40"/>
      <c r="B11" s="215" t="s">
        <v>81</v>
      </c>
      <c r="C11" s="215"/>
      <c r="D11" s="215"/>
      <c r="E11" s="215"/>
      <c r="F11" s="215"/>
    </row>
    <row r="12" spans="1:6" x14ac:dyDescent="0.3">
      <c r="A12" s="40"/>
      <c r="B12" s="40" t="s">
        <v>82</v>
      </c>
      <c r="C12" s="40" t="s">
        <v>83</v>
      </c>
      <c r="D12" s="40" t="s">
        <v>84</v>
      </c>
      <c r="E12" s="40" t="s">
        <v>85</v>
      </c>
      <c r="F12" s="40" t="s">
        <v>86</v>
      </c>
    </row>
    <row r="13" spans="1:6" ht="30.6" x14ac:dyDescent="0.3">
      <c r="A13" s="41" t="s">
        <v>87</v>
      </c>
      <c r="B13" s="121">
        <v>50</v>
      </c>
      <c r="C13" s="121">
        <v>9</v>
      </c>
      <c r="D13" s="121">
        <v>10</v>
      </c>
      <c r="E13" s="121">
        <v>18</v>
      </c>
      <c r="F13" s="121">
        <v>13</v>
      </c>
    </row>
    <row r="14" spans="1:6" ht="33" x14ac:dyDescent="0.3">
      <c r="A14" s="41" t="s">
        <v>88</v>
      </c>
      <c r="B14" s="121">
        <v>217</v>
      </c>
      <c r="C14" s="121">
        <v>190</v>
      </c>
      <c r="D14" s="121">
        <v>151</v>
      </c>
      <c r="E14" s="121">
        <v>232</v>
      </c>
      <c r="F14" s="121">
        <v>214</v>
      </c>
    </row>
    <row r="15" spans="1:6" x14ac:dyDescent="0.3">
      <c r="C15" s="35"/>
      <c r="D15" s="35"/>
      <c r="F15" s="35"/>
    </row>
    <row r="16" spans="1:6" x14ac:dyDescent="0.3">
      <c r="F16" s="35"/>
    </row>
    <row r="17" spans="1:6" x14ac:dyDescent="0.3">
      <c r="A17" s="119" t="s">
        <v>79</v>
      </c>
    </row>
    <row r="18" spans="1:6" x14ac:dyDescent="0.3">
      <c r="A18" s="218" t="s">
        <v>90</v>
      </c>
      <c r="B18" s="218"/>
    </row>
    <row r="19" spans="1:6" x14ac:dyDescent="0.3">
      <c r="A19" s="40"/>
      <c r="B19" s="215" t="s">
        <v>81</v>
      </c>
      <c r="C19" s="215"/>
      <c r="D19" s="215"/>
      <c r="E19" s="215"/>
      <c r="F19" s="215"/>
    </row>
    <row r="20" spans="1:6" x14ac:dyDescent="0.3">
      <c r="A20" s="40"/>
      <c r="B20" s="40" t="s">
        <v>82</v>
      </c>
      <c r="C20" s="40" t="s">
        <v>83</v>
      </c>
      <c r="D20" s="40" t="s">
        <v>84</v>
      </c>
      <c r="E20" s="40" t="s">
        <v>85</v>
      </c>
      <c r="F20" s="40" t="s">
        <v>86</v>
      </c>
    </row>
    <row r="21" spans="1:6" ht="30.6" x14ac:dyDescent="0.3">
      <c r="A21" s="41" t="s">
        <v>87</v>
      </c>
      <c r="B21" s="121">
        <v>50.31</v>
      </c>
      <c r="C21" s="121">
        <v>9.36</v>
      </c>
      <c r="D21" s="121">
        <v>10.32</v>
      </c>
      <c r="E21" s="121">
        <v>17.649999999999999</v>
      </c>
      <c r="F21" s="121">
        <v>12.37</v>
      </c>
    </row>
    <row r="22" spans="1:6" ht="33" x14ac:dyDescent="0.3">
      <c r="A22" s="41" t="s">
        <v>88</v>
      </c>
      <c r="B22" s="121">
        <v>216.61</v>
      </c>
      <c r="C22" s="121">
        <v>191.1</v>
      </c>
      <c r="D22" s="121">
        <v>152.80000000000001</v>
      </c>
      <c r="E22" s="121">
        <v>232.51</v>
      </c>
      <c r="F22" s="121">
        <v>213.67</v>
      </c>
    </row>
    <row r="25" spans="1:6" x14ac:dyDescent="0.3">
      <c r="A25" s="119" t="s">
        <v>79</v>
      </c>
    </row>
    <row r="26" spans="1:6" x14ac:dyDescent="0.3">
      <c r="A26" s="218" t="s">
        <v>91</v>
      </c>
      <c r="B26" s="218"/>
    </row>
    <row r="27" spans="1:6" x14ac:dyDescent="0.3">
      <c r="A27" s="40"/>
      <c r="B27" s="215" t="s">
        <v>81</v>
      </c>
      <c r="C27" s="215"/>
      <c r="D27" s="215"/>
      <c r="E27" s="215"/>
      <c r="F27" s="215"/>
    </row>
    <row r="28" spans="1:6" x14ac:dyDescent="0.3">
      <c r="A28" s="40"/>
      <c r="B28" s="40" t="s">
        <v>82</v>
      </c>
      <c r="C28" s="40" t="s">
        <v>83</v>
      </c>
      <c r="D28" s="40" t="s">
        <v>84</v>
      </c>
      <c r="E28" s="40" t="s">
        <v>85</v>
      </c>
      <c r="F28" s="40" t="s">
        <v>86</v>
      </c>
    </row>
    <row r="29" spans="1:6" ht="30.6" x14ac:dyDescent="0.3">
      <c r="A29" s="41" t="s">
        <v>87</v>
      </c>
      <c r="B29" s="121">
        <v>50.658540919124306</v>
      </c>
      <c r="C29" s="121">
        <v>9.3423475003340286</v>
      </c>
      <c r="D29" s="121">
        <v>10.341523244508801</v>
      </c>
      <c r="E29" s="121">
        <v>17.326967972480212</v>
      </c>
      <c r="F29" s="121">
        <v>12.330620363562131</v>
      </c>
    </row>
    <row r="30" spans="1:6" ht="33" x14ac:dyDescent="0.3">
      <c r="A30" s="41" t="s">
        <v>88</v>
      </c>
      <c r="B30" s="121">
        <v>217.32747861352715</v>
      </c>
      <c r="C30" s="121">
        <v>192.57782747271608</v>
      </c>
      <c r="D30" s="121">
        <v>155.33545082417652</v>
      </c>
      <c r="E30" s="121">
        <v>232.46574737064844</v>
      </c>
      <c r="F30" s="121">
        <v>212.17188700925038</v>
      </c>
    </row>
    <row r="33" spans="1:6" x14ac:dyDescent="0.3">
      <c r="A33" s="119" t="s">
        <v>79</v>
      </c>
    </row>
    <row r="34" spans="1:6" x14ac:dyDescent="0.3">
      <c r="A34" s="218" t="s">
        <v>93</v>
      </c>
      <c r="B34" s="218"/>
    </row>
    <row r="35" spans="1:6" x14ac:dyDescent="0.3">
      <c r="A35" s="184"/>
      <c r="B35" s="215" t="s">
        <v>81</v>
      </c>
      <c r="C35" s="215"/>
      <c r="D35" s="215"/>
      <c r="E35" s="215"/>
      <c r="F35" s="215"/>
    </row>
    <row r="36" spans="1:6" x14ac:dyDescent="0.3">
      <c r="A36" s="184"/>
      <c r="B36" s="184" t="s">
        <v>82</v>
      </c>
      <c r="C36" s="184" t="s">
        <v>83</v>
      </c>
      <c r="D36" s="184" t="s">
        <v>84</v>
      </c>
      <c r="E36" s="184" t="s">
        <v>85</v>
      </c>
      <c r="F36" s="184" t="s">
        <v>86</v>
      </c>
    </row>
    <row r="37" spans="1:6" ht="30.6" x14ac:dyDescent="0.3">
      <c r="A37" s="41" t="s">
        <v>87</v>
      </c>
      <c r="B37" s="121">
        <v>50.816370265620399</v>
      </c>
      <c r="C37" s="121">
        <v>9.3239675999819092</v>
      </c>
      <c r="D37" s="121">
        <v>10.3831799974728</v>
      </c>
      <c r="E37" s="121">
        <v>17.168440003477698</v>
      </c>
      <c r="F37" s="121">
        <v>12.3080421334567</v>
      </c>
    </row>
    <row r="38" spans="1:6" ht="33" x14ac:dyDescent="0.3">
      <c r="A38" s="41" t="s">
        <v>88</v>
      </c>
      <c r="B38" s="121">
        <v>216.87055826200901</v>
      </c>
      <c r="C38" s="121">
        <v>194.29571632211699</v>
      </c>
      <c r="D38" s="121">
        <v>156.924461191067</v>
      </c>
      <c r="E38" s="121">
        <v>232.29386622723399</v>
      </c>
      <c r="F38" s="121">
        <v>209.148764216552</v>
      </c>
    </row>
  </sheetData>
  <mergeCells count="8">
    <mergeCell ref="A34:B34"/>
    <mergeCell ref="B35:F35"/>
    <mergeCell ref="B27:F27"/>
    <mergeCell ref="B3:F3"/>
    <mergeCell ref="B11:F11"/>
    <mergeCell ref="B19:F19"/>
    <mergeCell ref="A18:B18"/>
    <mergeCell ref="A26:B2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2F5207000E4D44BB647577604BBD2C9" ma:contentTypeVersion="2" ma:contentTypeDescription="Izveidot jaunu dokumentu." ma:contentTypeScope="" ma:versionID="b36481b402759ff00084a3de780c8990">
  <xsd:schema xmlns:xsd="http://www.w3.org/2001/XMLSchema" xmlns:xs="http://www.w3.org/2001/XMLSchema" xmlns:p="http://schemas.microsoft.com/office/2006/metadata/properties" xmlns:ns3="3977f338-554e-4f83-b1e1-2edcdaaf550a" targetNamespace="http://schemas.microsoft.com/office/2006/metadata/properties" ma:root="true" ma:fieldsID="9581e4e0fb516eb5e67cf8e0c75bb922" ns3:_="">
    <xsd:import namespace="3977f338-554e-4f83-b1e1-2edcdaaf55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7f338-554e-4f83-b1e1-2edcdaaf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E10554-479B-4F9F-8B5B-5FFAEAF59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77f338-554e-4f83-b1e1-2edcdaaf55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622AC7-6FB6-43A8-938E-9D31829E20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43C5D6-26E6-4B49-A5A4-82EA103EE3D9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3977f338-554e-4f83-b1e1-2edcdaaf55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Koku_sugu_sadalijums_LV_mežaudz</vt:lpstr>
      <vt:lpstr>Meža_iedalīj_pēc_īpašuma_formas</vt:lpstr>
      <vt:lpstr>Meža_zeme_un_koksnes_krāja</vt:lpstr>
      <vt:lpstr>Mežaudžu_vecumstruktūra</vt:lpstr>
      <vt:lpstr>Vid_koksnes_krāja_pēc_meža_tipa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inga</dc:creator>
  <cp:keywords/>
  <dc:description/>
  <cp:lastModifiedBy>Anita Krampe</cp:lastModifiedBy>
  <cp:revision/>
  <dcterms:created xsi:type="dcterms:W3CDTF">2020-04-23T09:14:59Z</dcterms:created>
  <dcterms:modified xsi:type="dcterms:W3CDTF">2022-04-14T09:49:57Z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0x01010052F5207000E4D44BB647577604BBD2C9</vt:lpwstr>
  </property>
</Properties>
</file>