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mgovlv-my.sharepoint.com/personal/maruta_grinberga_zm_gov_lv/Documents/Desktop/LAP grozījumi/LAP grozījumi 14.0/COM apstiprināts_28.05.2025/"/>
    </mc:Choice>
  </mc:AlternateContent>
  <xr:revisionPtr revIDLastSave="50" documentId="8_{E8D7AFEA-6563-430B-90EC-4DFEADB6D1EE}" xr6:coauthVersionLast="47" xr6:coauthVersionMax="47" xr10:uidLastSave="{B6519B97-A8E9-4C2E-AC3A-1AB98E5E2785}"/>
  <bookViews>
    <workbookView xWindow="-120" yWindow="-120" windowWidth="29040" windowHeight="15720" xr2:uid="{C1C536F3-8708-48FC-BAD4-B90701D023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I46" i="1"/>
  <c r="F45" i="1"/>
  <c r="E45" i="1"/>
  <c r="I45" i="1" s="1"/>
  <c r="I44" i="1"/>
  <c r="I43" i="1"/>
  <c r="I42" i="1"/>
  <c r="I41" i="1"/>
  <c r="F40" i="1"/>
  <c r="E40" i="1"/>
  <c r="I40" i="1" s="1"/>
  <c r="I39" i="1"/>
  <c r="I38" i="1"/>
  <c r="F37" i="1"/>
  <c r="E37" i="1"/>
  <c r="I37" i="1" s="1"/>
  <c r="I36" i="1"/>
  <c r="F35" i="1"/>
  <c r="E35" i="1"/>
  <c r="I35" i="1" s="1"/>
  <c r="I34" i="1"/>
  <c r="G33" i="1"/>
  <c r="I33" i="1" s="1"/>
  <c r="I32" i="1"/>
  <c r="I31" i="1"/>
  <c r="I30" i="1"/>
  <c r="I29" i="1"/>
  <c r="H28" i="1"/>
  <c r="H27" i="1" s="1"/>
  <c r="F28" i="1"/>
  <c r="F27" i="1" s="1"/>
  <c r="E28" i="1"/>
  <c r="E27" i="1"/>
  <c r="I27" i="1" s="1"/>
  <c r="I26" i="1"/>
  <c r="I25" i="1"/>
  <c r="I24" i="1"/>
  <c r="I23" i="1"/>
  <c r="F22" i="1"/>
  <c r="E22" i="1"/>
  <c r="I22" i="1" s="1"/>
  <c r="I21" i="1"/>
  <c r="I20" i="1"/>
  <c r="I19" i="1"/>
  <c r="I18" i="1"/>
  <c r="J17" i="1"/>
  <c r="H17" i="1"/>
  <c r="G17" i="1"/>
  <c r="F17" i="1"/>
  <c r="E17" i="1"/>
  <c r="I16" i="1"/>
  <c r="I15" i="1"/>
  <c r="H14" i="1"/>
  <c r="G14" i="1"/>
  <c r="F14" i="1"/>
  <c r="E14" i="1"/>
  <c r="I14" i="1" s="1"/>
  <c r="I13" i="1"/>
  <c r="I12" i="1"/>
  <c r="I11" i="1"/>
  <c r="J10" i="1"/>
  <c r="H10" i="1"/>
  <c r="G10" i="1"/>
  <c r="F10" i="1"/>
  <c r="E10" i="1"/>
  <c r="I10" i="1" s="1"/>
  <c r="I9" i="1"/>
  <c r="I8" i="1"/>
  <c r="F7" i="1"/>
  <c r="E7" i="1"/>
  <c r="I7" i="1" s="1"/>
  <c r="I6" i="1"/>
  <c r="I5" i="1"/>
  <c r="I4" i="1"/>
  <c r="F3" i="1"/>
  <c r="E3" i="1"/>
  <c r="I3" i="1" s="1"/>
  <c r="I17" i="1" l="1"/>
  <c r="I28" i="1"/>
  <c r="F52" i="1"/>
  <c r="G52" i="1"/>
  <c r="J52" i="1"/>
  <c r="I52" i="1"/>
  <c r="H52" i="1"/>
  <c r="E52" i="1"/>
</calcChain>
</file>

<file path=xl/sharedStrings.xml><?xml version="1.0" encoding="utf-8"?>
<sst xmlns="http://schemas.openxmlformats.org/spreadsheetml/2006/main" count="158" uniqueCount="127">
  <si>
    <t>Pasākuma kods</t>
  </si>
  <si>
    <t>Apakš-pasākuma/ aktivitātes kods</t>
  </si>
  <si>
    <t>Pasākums/Aktivitāte</t>
  </si>
  <si>
    <t xml:space="preserve">Sabiedriskais finansējums </t>
  </si>
  <si>
    <t>ES finansējuma daļa ELFLA</t>
  </si>
  <si>
    <t>ES 
Atveseļošanās instrumenta (ESAI) finansējums</t>
  </si>
  <si>
    <t>Papildu valsts finansējums</t>
  </si>
  <si>
    <t>KOPĀ</t>
  </si>
  <si>
    <t>t.sk.
 Finanšu instruments (FI)</t>
  </si>
  <si>
    <t>M01</t>
  </si>
  <si>
    <t>1.</t>
  </si>
  <si>
    <t>Zināšanu pārnese un informācijas pasākumi</t>
  </si>
  <si>
    <t>1.1.</t>
  </si>
  <si>
    <t>Profesionālās izglītības un prasmju apguves pasākumi</t>
  </si>
  <si>
    <t>1.2.</t>
  </si>
  <si>
    <t>Atbalsts demonstrējumu pasākumiem un informācijas pasākumiem</t>
  </si>
  <si>
    <t>1.3.</t>
  </si>
  <si>
    <t>Atbalsts saimniecību un mežu apmeklējumiem</t>
  </si>
  <si>
    <t>M02</t>
  </si>
  <si>
    <t>2.</t>
  </si>
  <si>
    <t>Konsultāciju pakalpojumi, saimniecību pārvaldības un lauku saimniecību atbalsta pakalpojumi</t>
  </si>
  <si>
    <t>2.1.</t>
  </si>
  <si>
    <t>Atbalsts konsultāciju pakalpojumu izmantošanas veicināšanai</t>
  </si>
  <si>
    <t>M03</t>
  </si>
  <si>
    <t>2.3.</t>
  </si>
  <si>
    <t>Atbalsts konsultantu apmācībai</t>
  </si>
  <si>
    <t>M04</t>
  </si>
  <si>
    <t>4.</t>
  </si>
  <si>
    <t>Ieguldījumi materiālajos aktīvos</t>
  </si>
  <si>
    <t>4.1.</t>
  </si>
  <si>
    <t>Atbalsts ieguldījumiem lauku saimniecībās</t>
  </si>
  <si>
    <t>4.2.</t>
  </si>
  <si>
    <t>Atbalsts ieguldījumiem pārstrādē</t>
  </si>
  <si>
    <t>4.3.</t>
  </si>
  <si>
    <t>Atbalsts ieguldījumiem lauksaimniecības un mežsaimniecības infrastruktūras attīstībā (kopā)</t>
  </si>
  <si>
    <t>M05</t>
  </si>
  <si>
    <t>5.</t>
  </si>
  <si>
    <t>Dabas katastrofās un katastrofālos notikumos cietušā lauksaimniecības ražošanas potenciāla atjaunošana un piemērotu profilaktisko
pasākumu ieviešana</t>
  </si>
  <si>
    <t>5.1.</t>
  </si>
  <si>
    <t>Atbalsts profilaktiskajiem pasākumiem, lai mazinātu epizootiju un epifitotiju iespējamās
sekas</t>
  </si>
  <si>
    <t>5.2.</t>
  </si>
  <si>
    <t xml:space="preserve">Atbalsts ieguldījumiem epizootiju un epifitotiju cietušo lauku saimniecību ražošanas potenciāla atjaunošanā
</t>
  </si>
  <si>
    <t>M06</t>
  </si>
  <si>
    <t>6.</t>
  </si>
  <si>
    <t>Lauku saimniecību un uzņēmējdarbības attīstība</t>
  </si>
  <si>
    <t>6.1.</t>
  </si>
  <si>
    <t>Atbalsts jaunajiem lauksaimniekiem uzņēmējdarbības uzsākšanai</t>
  </si>
  <si>
    <t>6.3.</t>
  </si>
  <si>
    <t>Atbalsts uzņēmējdarbības uzsākšanai, attīstot mazās lauku saimniecības</t>
  </si>
  <si>
    <t>6.4.</t>
  </si>
  <si>
    <t>Atbalsts ieguldījumiem ar lauksaimniecību nesaistītu darbību radīšanā un attīstīšanā</t>
  </si>
  <si>
    <t>M07</t>
  </si>
  <si>
    <t xml:space="preserve">7.2. </t>
  </si>
  <si>
    <t>Pamatpakalpojumi un ciematu atjaunošana lauku apvidos</t>
  </si>
  <si>
    <t>M08</t>
  </si>
  <si>
    <t>8.</t>
  </si>
  <si>
    <t>Ieguldījumi meža platību paplašināšanā un mežu dzīvotspējas uzlabošanā</t>
  </si>
  <si>
    <t>8.1.</t>
  </si>
  <si>
    <t xml:space="preserve">Meža ieaudzēšana, papildinot daļēji aizaugušās lauksaimniecības zemes, un to kopšana. Meža ieaudzēšana un kopšana
</t>
  </si>
  <si>
    <t>8.3./8.4.</t>
  </si>
  <si>
    <t xml:space="preserve">Atbalsts meža bojājumu profilaksei un atjaunošanai, ko nodarījuši ugunsgrēki, dabas katastrofas, katastrofāli notikumi
</t>
  </si>
  <si>
    <t>8.5.</t>
  </si>
  <si>
    <t>Ieguldījumi meža ekosistēmu noturības un ekoloģiskās vērtības uzlabošanai</t>
  </si>
  <si>
    <t>M09</t>
  </si>
  <si>
    <t>9.1.</t>
  </si>
  <si>
    <t>Ražotāju grupu un organizāciju izveide</t>
  </si>
  <si>
    <t>M10</t>
  </si>
  <si>
    <t>10.</t>
  </si>
  <si>
    <t xml:space="preserve">Agrovide un klimats </t>
  </si>
  <si>
    <t>10.1.</t>
  </si>
  <si>
    <t>Maksājumi agrovides un klimata saistībām</t>
  </si>
  <si>
    <t>10.1.1.</t>
  </si>
  <si>
    <t>Bioloģiskās daudzveidības uzturēšana zālājos</t>
  </si>
  <si>
    <t>10.1.2.</t>
  </si>
  <si>
    <t>Vides saudzējošu metožu pielietošana dārzkopībā</t>
  </si>
  <si>
    <t>10.1.3.</t>
  </si>
  <si>
    <t>Rugāju lauks ziemas periodā</t>
  </si>
  <si>
    <t>10.1.4.</t>
  </si>
  <si>
    <t>Saudzējošas vides izveide, audzējot augus nektāra ieguvei</t>
  </si>
  <si>
    <t>M11</t>
  </si>
  <si>
    <t>11.</t>
  </si>
  <si>
    <t>Bioloģiskā lauksaimniecība</t>
  </si>
  <si>
    <t>11.1.</t>
  </si>
  <si>
    <t>Pāreja uz bioloģisko lauksaimniecību</t>
  </si>
  <si>
    <t>11.2.</t>
  </si>
  <si>
    <t>Bioloģiskās lauksaimniecības attīstība</t>
  </si>
  <si>
    <t>M12</t>
  </si>
  <si>
    <t>12.2.</t>
  </si>
  <si>
    <t>Kompensācijas maksājums par NATURA2000 mežu teritorijām</t>
  </si>
  <si>
    <t>M13</t>
  </si>
  <si>
    <t>13.</t>
  </si>
  <si>
    <t>Maksājumi apgabaliem, kuros ir dabīgi vai citi specifiski ierobežojumi</t>
  </si>
  <si>
    <t>13.2.</t>
  </si>
  <si>
    <t>Kompensācijas maksājums par citiem apgabaliem, kuros ir ievērojami dabas ierobežojumi</t>
  </si>
  <si>
    <t>13.3.</t>
  </si>
  <si>
    <t>Kompensācijas maksājums par citiem apgabaliem, kurus ietekmē specifiski ierobežojumi</t>
  </si>
  <si>
    <t>M16</t>
  </si>
  <si>
    <t>16.</t>
  </si>
  <si>
    <t>Sadarbība</t>
  </si>
  <si>
    <t>16.1.</t>
  </si>
  <si>
    <t xml:space="preserve"> Atbalsts EIP lauksaimniecības ražīguma un ilgtspējas darba grupu projektu īstenošanai</t>
  </si>
  <si>
    <t>16.2.</t>
  </si>
  <si>
    <t>Atbalsts jaunu produktu, metožu, procesu un tehnoloģiju izstrādei</t>
  </si>
  <si>
    <t>16.3.</t>
  </si>
  <si>
    <t>Lauku tūrisma attīstības veicināšana</t>
  </si>
  <si>
    <t>M17</t>
  </si>
  <si>
    <t>17.1.</t>
  </si>
  <si>
    <t>Ražas, dzīvnieku un augu apdrošināšanas prēmija</t>
  </si>
  <si>
    <t>M19</t>
  </si>
  <si>
    <t>19.</t>
  </si>
  <si>
    <t>Atbalsts LEADER vietējai attīstībai (SVVA — sabiedrības virzīta vietējā attīstība)</t>
  </si>
  <si>
    <t xml:space="preserve">19.1. </t>
  </si>
  <si>
    <t>Sagatavošanās atbalsts</t>
  </si>
  <si>
    <t xml:space="preserve">19.2. </t>
  </si>
  <si>
    <t>Atbalsts darbību īstenošanai saskaņā ar SVVA stratēģiju</t>
  </si>
  <si>
    <t>19.3.</t>
  </si>
  <si>
    <t>Starpteritoriālā un starpvalstu sadarbība</t>
  </si>
  <si>
    <t xml:space="preserve">19.4. </t>
  </si>
  <si>
    <t>Vietējās rīcības grupas darbības nodrošināšana, teritorijas aktivizēšana</t>
  </si>
  <si>
    <t>M20</t>
  </si>
  <si>
    <t>20.</t>
  </si>
  <si>
    <t xml:space="preserve">Tehniskā palīdzība </t>
  </si>
  <si>
    <t>M113</t>
  </si>
  <si>
    <t>113.</t>
  </si>
  <si>
    <t>Priekšlaicīga pensionēšanās (pārejošas saistības)</t>
  </si>
  <si>
    <t>PAVISAM KOPĀ</t>
  </si>
  <si>
    <t xml:space="preserve">LAP 2014.-2020. finanšu plāns 14.0 versija,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</si>
</sst>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rgb="FFFF0000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justify" vertical="top"/>
    </xf>
    <xf numFmtId="3" fontId="7" fillId="3" borderId="1" xfId="0" applyNumberFormat="1" applyFont="1" applyFill="1" applyBorder="1" applyAlignment="1">
      <alignment horizontal="right" vertical="top" wrapText="1"/>
    </xf>
    <xf numFmtId="3" fontId="8" fillId="3" borderId="1" xfId="0" applyNumberFormat="1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3" fontId="9" fillId="4" borderId="1" xfId="0" applyNumberFormat="1" applyFont="1" applyFill="1" applyBorder="1" applyAlignment="1">
      <alignment horizontal="right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" fontId="6" fillId="4" borderId="1" xfId="0" applyNumberFormat="1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3" fontId="0" fillId="0" borderId="0" xfId="0" applyNumberFormat="1"/>
    <xf numFmtId="0" fontId="6" fillId="4" borderId="1" xfId="0" applyFont="1" applyFill="1" applyBorder="1" applyAlignment="1">
      <alignment horizontal="justify" vertical="top"/>
    </xf>
    <xf numFmtId="3" fontId="9" fillId="4" borderId="1" xfId="0" applyNumberFormat="1" applyFont="1" applyFill="1" applyBorder="1" applyAlignment="1">
      <alignment horizontal="right" vertical="top"/>
    </xf>
    <xf numFmtId="3" fontId="1" fillId="0" borderId="0" xfId="0" applyNumberFormat="1" applyFont="1"/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justify" vertical="top"/>
    </xf>
    <xf numFmtId="0" fontId="6" fillId="4" borderId="3" xfId="0" applyFont="1" applyFill="1" applyBorder="1" applyAlignment="1">
      <alignment horizontal="justify" vertical="top"/>
    </xf>
    <xf numFmtId="16" fontId="6" fillId="3" borderId="1" xfId="0" applyNumberFormat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justify" vertical="top"/>
    </xf>
    <xf numFmtId="0" fontId="6" fillId="3" borderId="3" xfId="0" applyFont="1" applyFill="1" applyBorder="1" applyAlignment="1">
      <alignment horizontal="justify" vertical="top"/>
    </xf>
    <xf numFmtId="3" fontId="7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justify" vertical="top" wrapText="1"/>
    </xf>
    <xf numFmtId="0" fontId="6" fillId="5" borderId="1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left" vertical="top"/>
    </xf>
    <xf numFmtId="3" fontId="9" fillId="5" borderId="1" xfId="0" applyNumberFormat="1" applyFont="1" applyFill="1" applyBorder="1" applyAlignment="1">
      <alignment horizontal="right" vertical="top"/>
    </xf>
    <xf numFmtId="3" fontId="10" fillId="5" borderId="1" xfId="0" applyNumberFormat="1" applyFont="1" applyFill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3" fontId="9" fillId="3" borderId="1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 wrapText="1"/>
    </xf>
    <xf numFmtId="3" fontId="10" fillId="3" borderId="1" xfId="0" applyNumberFormat="1" applyFont="1" applyFill="1" applyBorder="1" applyAlignment="1">
      <alignment horizontal="right" vertical="top" wrapText="1"/>
    </xf>
    <xf numFmtId="16" fontId="6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2" borderId="1" xfId="0" applyFill="1" applyBorder="1"/>
    <xf numFmtId="0" fontId="11" fillId="2" borderId="1" xfId="0" applyFont="1" applyFill="1" applyBorder="1" applyAlignment="1">
      <alignment horizontal="justify"/>
    </xf>
    <xf numFmtId="3" fontId="7" fillId="2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>
      <alignment horizontal="right" wrapText="1"/>
    </xf>
    <xf numFmtId="3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00F3-5DB3-43ED-9F1A-B2B9AD946B05}">
  <dimension ref="A1:N57"/>
  <sheetViews>
    <sheetView tabSelected="1" zoomScaleNormal="100" workbookViewId="0">
      <selection activeCell="L13" sqref="L13"/>
    </sheetView>
  </sheetViews>
  <sheetFormatPr defaultRowHeight="15" x14ac:dyDescent="0.25"/>
  <cols>
    <col min="2" max="2" width="10.42578125" customWidth="1"/>
    <col min="3" max="4" width="27.5703125" customWidth="1"/>
    <col min="5" max="5" width="14.5703125" customWidth="1"/>
    <col min="6" max="6" width="16.28515625" customWidth="1"/>
    <col min="7" max="7" width="15.85546875" customWidth="1"/>
    <col min="8" max="8" width="13.85546875" customWidth="1"/>
    <col min="9" max="9" width="16" customWidth="1"/>
    <col min="10" max="10" width="13.5703125" customWidth="1"/>
    <col min="11" max="11" width="13.140625" customWidth="1"/>
    <col min="12" max="12" width="12.140625" customWidth="1"/>
    <col min="13" max="13" width="11.42578125" customWidth="1"/>
    <col min="14" max="14" width="11.7109375" customWidth="1"/>
    <col min="205" max="205" width="9.5703125" customWidth="1"/>
    <col min="206" max="207" width="27.5703125" customWidth="1"/>
    <col min="208" max="208" width="14.5703125" customWidth="1"/>
    <col min="209" max="209" width="16.28515625" customWidth="1"/>
    <col min="210" max="210" width="7.42578125" customWidth="1"/>
    <col min="211" max="211" width="15.28515625" customWidth="1"/>
    <col min="212" max="212" width="8" customWidth="1"/>
    <col min="213" max="213" width="14.85546875" customWidth="1"/>
    <col min="214" max="214" width="19.140625" customWidth="1"/>
    <col min="215" max="215" width="10.85546875" customWidth="1"/>
    <col min="217" max="217" width="10.28515625" bestFit="1" customWidth="1"/>
    <col min="461" max="461" width="9.5703125" customWidth="1"/>
    <col min="462" max="463" width="27.5703125" customWidth="1"/>
    <col min="464" max="464" width="14.5703125" customWidth="1"/>
    <col min="465" max="465" width="16.28515625" customWidth="1"/>
    <col min="466" max="466" width="7.42578125" customWidth="1"/>
    <col min="467" max="467" width="15.28515625" customWidth="1"/>
    <col min="468" max="468" width="8" customWidth="1"/>
    <col min="469" max="469" width="14.85546875" customWidth="1"/>
    <col min="470" max="470" width="19.140625" customWidth="1"/>
    <col min="471" max="471" width="10.85546875" customWidth="1"/>
    <col min="473" max="473" width="10.28515625" bestFit="1" customWidth="1"/>
    <col min="717" max="717" width="9.5703125" customWidth="1"/>
    <col min="718" max="719" width="27.5703125" customWidth="1"/>
    <col min="720" max="720" width="14.5703125" customWidth="1"/>
    <col min="721" max="721" width="16.28515625" customWidth="1"/>
    <col min="722" max="722" width="7.42578125" customWidth="1"/>
    <col min="723" max="723" width="15.28515625" customWidth="1"/>
    <col min="724" max="724" width="8" customWidth="1"/>
    <col min="725" max="725" width="14.85546875" customWidth="1"/>
    <col min="726" max="726" width="19.140625" customWidth="1"/>
    <col min="727" max="727" width="10.85546875" customWidth="1"/>
    <col min="729" max="729" width="10.28515625" bestFit="1" customWidth="1"/>
    <col min="973" max="973" width="9.5703125" customWidth="1"/>
    <col min="974" max="975" width="27.5703125" customWidth="1"/>
    <col min="976" max="976" width="14.5703125" customWidth="1"/>
    <col min="977" max="977" width="16.28515625" customWidth="1"/>
    <col min="978" max="978" width="7.42578125" customWidth="1"/>
    <col min="979" max="979" width="15.28515625" customWidth="1"/>
    <col min="980" max="980" width="8" customWidth="1"/>
    <col min="981" max="981" width="14.85546875" customWidth="1"/>
    <col min="982" max="982" width="19.140625" customWidth="1"/>
    <col min="983" max="983" width="10.85546875" customWidth="1"/>
    <col min="985" max="985" width="10.28515625" bestFit="1" customWidth="1"/>
    <col min="1229" max="1229" width="9.5703125" customWidth="1"/>
    <col min="1230" max="1231" width="27.5703125" customWidth="1"/>
    <col min="1232" max="1232" width="14.5703125" customWidth="1"/>
    <col min="1233" max="1233" width="16.28515625" customWidth="1"/>
    <col min="1234" max="1234" width="7.42578125" customWidth="1"/>
    <col min="1235" max="1235" width="15.28515625" customWidth="1"/>
    <col min="1236" max="1236" width="8" customWidth="1"/>
    <col min="1237" max="1237" width="14.85546875" customWidth="1"/>
    <col min="1238" max="1238" width="19.140625" customWidth="1"/>
    <col min="1239" max="1239" width="10.85546875" customWidth="1"/>
    <col min="1241" max="1241" width="10.28515625" bestFit="1" customWidth="1"/>
    <col min="1485" max="1485" width="9.5703125" customWidth="1"/>
    <col min="1486" max="1487" width="27.5703125" customWidth="1"/>
    <col min="1488" max="1488" width="14.5703125" customWidth="1"/>
    <col min="1489" max="1489" width="16.28515625" customWidth="1"/>
    <col min="1490" max="1490" width="7.42578125" customWidth="1"/>
    <col min="1491" max="1491" width="15.28515625" customWidth="1"/>
    <col min="1492" max="1492" width="8" customWidth="1"/>
    <col min="1493" max="1493" width="14.85546875" customWidth="1"/>
    <col min="1494" max="1494" width="19.140625" customWidth="1"/>
    <col min="1495" max="1495" width="10.85546875" customWidth="1"/>
    <col min="1497" max="1497" width="10.28515625" bestFit="1" customWidth="1"/>
    <col min="1741" max="1741" width="9.5703125" customWidth="1"/>
    <col min="1742" max="1743" width="27.5703125" customWidth="1"/>
    <col min="1744" max="1744" width="14.5703125" customWidth="1"/>
    <col min="1745" max="1745" width="16.28515625" customWidth="1"/>
    <col min="1746" max="1746" width="7.42578125" customWidth="1"/>
    <col min="1747" max="1747" width="15.28515625" customWidth="1"/>
    <col min="1748" max="1748" width="8" customWidth="1"/>
    <col min="1749" max="1749" width="14.85546875" customWidth="1"/>
    <col min="1750" max="1750" width="19.140625" customWidth="1"/>
    <col min="1751" max="1751" width="10.85546875" customWidth="1"/>
    <col min="1753" max="1753" width="10.28515625" bestFit="1" customWidth="1"/>
    <col min="1997" max="1997" width="9.5703125" customWidth="1"/>
    <col min="1998" max="1999" width="27.5703125" customWidth="1"/>
    <col min="2000" max="2000" width="14.5703125" customWidth="1"/>
    <col min="2001" max="2001" width="16.28515625" customWidth="1"/>
    <col min="2002" max="2002" width="7.42578125" customWidth="1"/>
    <col min="2003" max="2003" width="15.28515625" customWidth="1"/>
    <col min="2004" max="2004" width="8" customWidth="1"/>
    <col min="2005" max="2005" width="14.85546875" customWidth="1"/>
    <col min="2006" max="2006" width="19.140625" customWidth="1"/>
    <col min="2007" max="2007" width="10.85546875" customWidth="1"/>
    <col min="2009" max="2009" width="10.28515625" bestFit="1" customWidth="1"/>
    <col min="2253" max="2253" width="9.5703125" customWidth="1"/>
    <col min="2254" max="2255" width="27.5703125" customWidth="1"/>
    <col min="2256" max="2256" width="14.5703125" customWidth="1"/>
    <col min="2257" max="2257" width="16.28515625" customWidth="1"/>
    <col min="2258" max="2258" width="7.42578125" customWidth="1"/>
    <col min="2259" max="2259" width="15.28515625" customWidth="1"/>
    <col min="2260" max="2260" width="8" customWidth="1"/>
    <col min="2261" max="2261" width="14.85546875" customWidth="1"/>
    <col min="2262" max="2262" width="19.140625" customWidth="1"/>
    <col min="2263" max="2263" width="10.85546875" customWidth="1"/>
    <col min="2265" max="2265" width="10.28515625" bestFit="1" customWidth="1"/>
    <col min="2509" max="2509" width="9.5703125" customWidth="1"/>
    <col min="2510" max="2511" width="27.5703125" customWidth="1"/>
    <col min="2512" max="2512" width="14.5703125" customWidth="1"/>
    <col min="2513" max="2513" width="16.28515625" customWidth="1"/>
    <col min="2514" max="2514" width="7.42578125" customWidth="1"/>
    <col min="2515" max="2515" width="15.28515625" customWidth="1"/>
    <col min="2516" max="2516" width="8" customWidth="1"/>
    <col min="2517" max="2517" width="14.85546875" customWidth="1"/>
    <col min="2518" max="2518" width="19.140625" customWidth="1"/>
    <col min="2519" max="2519" width="10.85546875" customWidth="1"/>
    <col min="2521" max="2521" width="10.28515625" bestFit="1" customWidth="1"/>
    <col min="2765" max="2765" width="9.5703125" customWidth="1"/>
    <col min="2766" max="2767" width="27.5703125" customWidth="1"/>
    <col min="2768" max="2768" width="14.5703125" customWidth="1"/>
    <col min="2769" max="2769" width="16.28515625" customWidth="1"/>
    <col min="2770" max="2770" width="7.42578125" customWidth="1"/>
    <col min="2771" max="2771" width="15.28515625" customWidth="1"/>
    <col min="2772" max="2772" width="8" customWidth="1"/>
    <col min="2773" max="2773" width="14.85546875" customWidth="1"/>
    <col min="2774" max="2774" width="19.140625" customWidth="1"/>
    <col min="2775" max="2775" width="10.85546875" customWidth="1"/>
    <col min="2777" max="2777" width="10.28515625" bestFit="1" customWidth="1"/>
    <col min="3021" max="3021" width="9.5703125" customWidth="1"/>
    <col min="3022" max="3023" width="27.5703125" customWidth="1"/>
    <col min="3024" max="3024" width="14.5703125" customWidth="1"/>
    <col min="3025" max="3025" width="16.28515625" customWidth="1"/>
    <col min="3026" max="3026" width="7.42578125" customWidth="1"/>
    <col min="3027" max="3027" width="15.28515625" customWidth="1"/>
    <col min="3028" max="3028" width="8" customWidth="1"/>
    <col min="3029" max="3029" width="14.85546875" customWidth="1"/>
    <col min="3030" max="3030" width="19.140625" customWidth="1"/>
    <col min="3031" max="3031" width="10.85546875" customWidth="1"/>
    <col min="3033" max="3033" width="10.28515625" bestFit="1" customWidth="1"/>
    <col min="3277" max="3277" width="9.5703125" customWidth="1"/>
    <col min="3278" max="3279" width="27.5703125" customWidth="1"/>
    <col min="3280" max="3280" width="14.5703125" customWidth="1"/>
    <col min="3281" max="3281" width="16.28515625" customWidth="1"/>
    <col min="3282" max="3282" width="7.42578125" customWidth="1"/>
    <col min="3283" max="3283" width="15.28515625" customWidth="1"/>
    <col min="3284" max="3284" width="8" customWidth="1"/>
    <col min="3285" max="3285" width="14.85546875" customWidth="1"/>
    <col min="3286" max="3286" width="19.140625" customWidth="1"/>
    <col min="3287" max="3287" width="10.85546875" customWidth="1"/>
    <col min="3289" max="3289" width="10.28515625" bestFit="1" customWidth="1"/>
    <col min="3533" max="3533" width="9.5703125" customWidth="1"/>
    <col min="3534" max="3535" width="27.5703125" customWidth="1"/>
    <col min="3536" max="3536" width="14.5703125" customWidth="1"/>
    <col min="3537" max="3537" width="16.28515625" customWidth="1"/>
    <col min="3538" max="3538" width="7.42578125" customWidth="1"/>
    <col min="3539" max="3539" width="15.28515625" customWidth="1"/>
    <col min="3540" max="3540" width="8" customWidth="1"/>
    <col min="3541" max="3541" width="14.85546875" customWidth="1"/>
    <col min="3542" max="3542" width="19.140625" customWidth="1"/>
    <col min="3543" max="3543" width="10.85546875" customWidth="1"/>
    <col min="3545" max="3545" width="10.28515625" bestFit="1" customWidth="1"/>
    <col min="3789" max="3789" width="9.5703125" customWidth="1"/>
    <col min="3790" max="3791" width="27.5703125" customWidth="1"/>
    <col min="3792" max="3792" width="14.5703125" customWidth="1"/>
    <col min="3793" max="3793" width="16.28515625" customWidth="1"/>
    <col min="3794" max="3794" width="7.42578125" customWidth="1"/>
    <col min="3795" max="3795" width="15.28515625" customWidth="1"/>
    <col min="3796" max="3796" width="8" customWidth="1"/>
    <col min="3797" max="3797" width="14.85546875" customWidth="1"/>
    <col min="3798" max="3798" width="19.140625" customWidth="1"/>
    <col min="3799" max="3799" width="10.85546875" customWidth="1"/>
    <col min="3801" max="3801" width="10.28515625" bestFit="1" customWidth="1"/>
    <col min="4045" max="4045" width="9.5703125" customWidth="1"/>
    <col min="4046" max="4047" width="27.5703125" customWidth="1"/>
    <col min="4048" max="4048" width="14.5703125" customWidth="1"/>
    <col min="4049" max="4049" width="16.28515625" customWidth="1"/>
    <col min="4050" max="4050" width="7.42578125" customWidth="1"/>
    <col min="4051" max="4051" width="15.28515625" customWidth="1"/>
    <col min="4052" max="4052" width="8" customWidth="1"/>
    <col min="4053" max="4053" width="14.85546875" customWidth="1"/>
    <col min="4054" max="4054" width="19.140625" customWidth="1"/>
    <col min="4055" max="4055" width="10.85546875" customWidth="1"/>
    <col min="4057" max="4057" width="10.28515625" bestFit="1" customWidth="1"/>
    <col min="4301" max="4301" width="9.5703125" customWidth="1"/>
    <col min="4302" max="4303" width="27.5703125" customWidth="1"/>
    <col min="4304" max="4304" width="14.5703125" customWidth="1"/>
    <col min="4305" max="4305" width="16.28515625" customWidth="1"/>
    <col min="4306" max="4306" width="7.42578125" customWidth="1"/>
    <col min="4307" max="4307" width="15.28515625" customWidth="1"/>
    <col min="4308" max="4308" width="8" customWidth="1"/>
    <col min="4309" max="4309" width="14.85546875" customWidth="1"/>
    <col min="4310" max="4310" width="19.140625" customWidth="1"/>
    <col min="4311" max="4311" width="10.85546875" customWidth="1"/>
    <col min="4313" max="4313" width="10.28515625" bestFit="1" customWidth="1"/>
    <col min="4557" max="4557" width="9.5703125" customWidth="1"/>
    <col min="4558" max="4559" width="27.5703125" customWidth="1"/>
    <col min="4560" max="4560" width="14.5703125" customWidth="1"/>
    <col min="4561" max="4561" width="16.28515625" customWidth="1"/>
    <col min="4562" max="4562" width="7.42578125" customWidth="1"/>
    <col min="4563" max="4563" width="15.28515625" customWidth="1"/>
    <col min="4564" max="4564" width="8" customWidth="1"/>
    <col min="4565" max="4565" width="14.85546875" customWidth="1"/>
    <col min="4566" max="4566" width="19.140625" customWidth="1"/>
    <col min="4567" max="4567" width="10.85546875" customWidth="1"/>
    <col min="4569" max="4569" width="10.28515625" bestFit="1" customWidth="1"/>
    <col min="4813" max="4813" width="9.5703125" customWidth="1"/>
    <col min="4814" max="4815" width="27.5703125" customWidth="1"/>
    <col min="4816" max="4816" width="14.5703125" customWidth="1"/>
    <col min="4817" max="4817" width="16.28515625" customWidth="1"/>
    <col min="4818" max="4818" width="7.42578125" customWidth="1"/>
    <col min="4819" max="4819" width="15.28515625" customWidth="1"/>
    <col min="4820" max="4820" width="8" customWidth="1"/>
    <col min="4821" max="4821" width="14.85546875" customWidth="1"/>
    <col min="4822" max="4822" width="19.140625" customWidth="1"/>
    <col min="4823" max="4823" width="10.85546875" customWidth="1"/>
    <col min="4825" max="4825" width="10.28515625" bestFit="1" customWidth="1"/>
    <col min="5069" max="5069" width="9.5703125" customWidth="1"/>
    <col min="5070" max="5071" width="27.5703125" customWidth="1"/>
    <col min="5072" max="5072" width="14.5703125" customWidth="1"/>
    <col min="5073" max="5073" width="16.28515625" customWidth="1"/>
    <col min="5074" max="5074" width="7.42578125" customWidth="1"/>
    <col min="5075" max="5075" width="15.28515625" customWidth="1"/>
    <col min="5076" max="5076" width="8" customWidth="1"/>
    <col min="5077" max="5077" width="14.85546875" customWidth="1"/>
    <col min="5078" max="5078" width="19.140625" customWidth="1"/>
    <col min="5079" max="5079" width="10.85546875" customWidth="1"/>
    <col min="5081" max="5081" width="10.28515625" bestFit="1" customWidth="1"/>
    <col min="5325" max="5325" width="9.5703125" customWidth="1"/>
    <col min="5326" max="5327" width="27.5703125" customWidth="1"/>
    <col min="5328" max="5328" width="14.5703125" customWidth="1"/>
    <col min="5329" max="5329" width="16.28515625" customWidth="1"/>
    <col min="5330" max="5330" width="7.42578125" customWidth="1"/>
    <col min="5331" max="5331" width="15.28515625" customWidth="1"/>
    <col min="5332" max="5332" width="8" customWidth="1"/>
    <col min="5333" max="5333" width="14.85546875" customWidth="1"/>
    <col min="5334" max="5334" width="19.140625" customWidth="1"/>
    <col min="5335" max="5335" width="10.85546875" customWidth="1"/>
    <col min="5337" max="5337" width="10.28515625" bestFit="1" customWidth="1"/>
    <col min="5581" max="5581" width="9.5703125" customWidth="1"/>
    <col min="5582" max="5583" width="27.5703125" customWidth="1"/>
    <col min="5584" max="5584" width="14.5703125" customWidth="1"/>
    <col min="5585" max="5585" width="16.28515625" customWidth="1"/>
    <col min="5586" max="5586" width="7.42578125" customWidth="1"/>
    <col min="5587" max="5587" width="15.28515625" customWidth="1"/>
    <col min="5588" max="5588" width="8" customWidth="1"/>
    <col min="5589" max="5589" width="14.85546875" customWidth="1"/>
    <col min="5590" max="5590" width="19.140625" customWidth="1"/>
    <col min="5591" max="5591" width="10.85546875" customWidth="1"/>
    <col min="5593" max="5593" width="10.28515625" bestFit="1" customWidth="1"/>
    <col min="5837" max="5837" width="9.5703125" customWidth="1"/>
    <col min="5838" max="5839" width="27.5703125" customWidth="1"/>
    <col min="5840" max="5840" width="14.5703125" customWidth="1"/>
    <col min="5841" max="5841" width="16.28515625" customWidth="1"/>
    <col min="5842" max="5842" width="7.42578125" customWidth="1"/>
    <col min="5843" max="5843" width="15.28515625" customWidth="1"/>
    <col min="5844" max="5844" width="8" customWidth="1"/>
    <col min="5845" max="5845" width="14.85546875" customWidth="1"/>
    <col min="5846" max="5846" width="19.140625" customWidth="1"/>
    <col min="5847" max="5847" width="10.85546875" customWidth="1"/>
    <col min="5849" max="5849" width="10.28515625" bestFit="1" customWidth="1"/>
    <col min="6093" max="6093" width="9.5703125" customWidth="1"/>
    <col min="6094" max="6095" width="27.5703125" customWidth="1"/>
    <col min="6096" max="6096" width="14.5703125" customWidth="1"/>
    <col min="6097" max="6097" width="16.28515625" customWidth="1"/>
    <col min="6098" max="6098" width="7.42578125" customWidth="1"/>
    <col min="6099" max="6099" width="15.28515625" customWidth="1"/>
    <col min="6100" max="6100" width="8" customWidth="1"/>
    <col min="6101" max="6101" width="14.85546875" customWidth="1"/>
    <col min="6102" max="6102" width="19.140625" customWidth="1"/>
    <col min="6103" max="6103" width="10.85546875" customWidth="1"/>
    <col min="6105" max="6105" width="10.28515625" bestFit="1" customWidth="1"/>
    <col min="6349" max="6349" width="9.5703125" customWidth="1"/>
    <col min="6350" max="6351" width="27.5703125" customWidth="1"/>
    <col min="6352" max="6352" width="14.5703125" customWidth="1"/>
    <col min="6353" max="6353" width="16.28515625" customWidth="1"/>
    <col min="6354" max="6354" width="7.42578125" customWidth="1"/>
    <col min="6355" max="6355" width="15.28515625" customWidth="1"/>
    <col min="6356" max="6356" width="8" customWidth="1"/>
    <col min="6357" max="6357" width="14.85546875" customWidth="1"/>
    <col min="6358" max="6358" width="19.140625" customWidth="1"/>
    <col min="6359" max="6359" width="10.85546875" customWidth="1"/>
    <col min="6361" max="6361" width="10.28515625" bestFit="1" customWidth="1"/>
    <col min="6605" max="6605" width="9.5703125" customWidth="1"/>
    <col min="6606" max="6607" width="27.5703125" customWidth="1"/>
    <col min="6608" max="6608" width="14.5703125" customWidth="1"/>
    <col min="6609" max="6609" width="16.28515625" customWidth="1"/>
    <col min="6610" max="6610" width="7.42578125" customWidth="1"/>
    <col min="6611" max="6611" width="15.28515625" customWidth="1"/>
    <col min="6612" max="6612" width="8" customWidth="1"/>
    <col min="6613" max="6613" width="14.85546875" customWidth="1"/>
    <col min="6614" max="6614" width="19.140625" customWidth="1"/>
    <col min="6615" max="6615" width="10.85546875" customWidth="1"/>
    <col min="6617" max="6617" width="10.28515625" bestFit="1" customWidth="1"/>
    <col min="6861" max="6861" width="9.5703125" customWidth="1"/>
    <col min="6862" max="6863" width="27.5703125" customWidth="1"/>
    <col min="6864" max="6864" width="14.5703125" customWidth="1"/>
    <col min="6865" max="6865" width="16.28515625" customWidth="1"/>
    <col min="6866" max="6866" width="7.42578125" customWidth="1"/>
    <col min="6867" max="6867" width="15.28515625" customWidth="1"/>
    <col min="6868" max="6868" width="8" customWidth="1"/>
    <col min="6869" max="6869" width="14.85546875" customWidth="1"/>
    <col min="6870" max="6870" width="19.140625" customWidth="1"/>
    <col min="6871" max="6871" width="10.85546875" customWidth="1"/>
    <col min="6873" max="6873" width="10.28515625" bestFit="1" customWidth="1"/>
    <col min="7117" max="7117" width="9.5703125" customWidth="1"/>
    <col min="7118" max="7119" width="27.5703125" customWidth="1"/>
    <col min="7120" max="7120" width="14.5703125" customWidth="1"/>
    <col min="7121" max="7121" width="16.28515625" customWidth="1"/>
    <col min="7122" max="7122" width="7.42578125" customWidth="1"/>
    <col min="7123" max="7123" width="15.28515625" customWidth="1"/>
    <col min="7124" max="7124" width="8" customWidth="1"/>
    <col min="7125" max="7125" width="14.85546875" customWidth="1"/>
    <col min="7126" max="7126" width="19.140625" customWidth="1"/>
    <col min="7127" max="7127" width="10.85546875" customWidth="1"/>
    <col min="7129" max="7129" width="10.28515625" bestFit="1" customWidth="1"/>
    <col min="7373" max="7373" width="9.5703125" customWidth="1"/>
    <col min="7374" max="7375" width="27.5703125" customWidth="1"/>
    <col min="7376" max="7376" width="14.5703125" customWidth="1"/>
    <col min="7377" max="7377" width="16.28515625" customWidth="1"/>
    <col min="7378" max="7378" width="7.42578125" customWidth="1"/>
    <col min="7379" max="7379" width="15.28515625" customWidth="1"/>
    <col min="7380" max="7380" width="8" customWidth="1"/>
    <col min="7381" max="7381" width="14.85546875" customWidth="1"/>
    <col min="7382" max="7382" width="19.140625" customWidth="1"/>
    <col min="7383" max="7383" width="10.85546875" customWidth="1"/>
    <col min="7385" max="7385" width="10.28515625" bestFit="1" customWidth="1"/>
    <col min="7629" max="7629" width="9.5703125" customWidth="1"/>
    <col min="7630" max="7631" width="27.5703125" customWidth="1"/>
    <col min="7632" max="7632" width="14.5703125" customWidth="1"/>
    <col min="7633" max="7633" width="16.28515625" customWidth="1"/>
    <col min="7634" max="7634" width="7.42578125" customWidth="1"/>
    <col min="7635" max="7635" width="15.28515625" customWidth="1"/>
    <col min="7636" max="7636" width="8" customWidth="1"/>
    <col min="7637" max="7637" width="14.85546875" customWidth="1"/>
    <col min="7638" max="7638" width="19.140625" customWidth="1"/>
    <col min="7639" max="7639" width="10.85546875" customWidth="1"/>
    <col min="7641" max="7641" width="10.28515625" bestFit="1" customWidth="1"/>
    <col min="7885" max="7885" width="9.5703125" customWidth="1"/>
    <col min="7886" max="7887" width="27.5703125" customWidth="1"/>
    <col min="7888" max="7888" width="14.5703125" customWidth="1"/>
    <col min="7889" max="7889" width="16.28515625" customWidth="1"/>
    <col min="7890" max="7890" width="7.42578125" customWidth="1"/>
    <col min="7891" max="7891" width="15.28515625" customWidth="1"/>
    <col min="7892" max="7892" width="8" customWidth="1"/>
    <col min="7893" max="7893" width="14.85546875" customWidth="1"/>
    <col min="7894" max="7894" width="19.140625" customWidth="1"/>
    <col min="7895" max="7895" width="10.85546875" customWidth="1"/>
    <col min="7897" max="7897" width="10.28515625" bestFit="1" customWidth="1"/>
    <col min="8141" max="8141" width="9.5703125" customWidth="1"/>
    <col min="8142" max="8143" width="27.5703125" customWidth="1"/>
    <col min="8144" max="8144" width="14.5703125" customWidth="1"/>
    <col min="8145" max="8145" width="16.28515625" customWidth="1"/>
    <col min="8146" max="8146" width="7.42578125" customWidth="1"/>
    <col min="8147" max="8147" width="15.28515625" customWidth="1"/>
    <col min="8148" max="8148" width="8" customWidth="1"/>
    <col min="8149" max="8149" width="14.85546875" customWidth="1"/>
    <col min="8150" max="8150" width="19.140625" customWidth="1"/>
    <col min="8151" max="8151" width="10.85546875" customWidth="1"/>
    <col min="8153" max="8153" width="10.28515625" bestFit="1" customWidth="1"/>
    <col min="8397" max="8397" width="9.5703125" customWidth="1"/>
    <col min="8398" max="8399" width="27.5703125" customWidth="1"/>
    <col min="8400" max="8400" width="14.5703125" customWidth="1"/>
    <col min="8401" max="8401" width="16.28515625" customWidth="1"/>
    <col min="8402" max="8402" width="7.42578125" customWidth="1"/>
    <col min="8403" max="8403" width="15.28515625" customWidth="1"/>
    <col min="8404" max="8404" width="8" customWidth="1"/>
    <col min="8405" max="8405" width="14.85546875" customWidth="1"/>
    <col min="8406" max="8406" width="19.140625" customWidth="1"/>
    <col min="8407" max="8407" width="10.85546875" customWidth="1"/>
    <col min="8409" max="8409" width="10.28515625" bestFit="1" customWidth="1"/>
    <col min="8653" max="8653" width="9.5703125" customWidth="1"/>
    <col min="8654" max="8655" width="27.5703125" customWidth="1"/>
    <col min="8656" max="8656" width="14.5703125" customWidth="1"/>
    <col min="8657" max="8657" width="16.28515625" customWidth="1"/>
    <col min="8658" max="8658" width="7.42578125" customWidth="1"/>
    <col min="8659" max="8659" width="15.28515625" customWidth="1"/>
    <col min="8660" max="8660" width="8" customWidth="1"/>
    <col min="8661" max="8661" width="14.85546875" customWidth="1"/>
    <col min="8662" max="8662" width="19.140625" customWidth="1"/>
    <col min="8663" max="8663" width="10.85546875" customWidth="1"/>
    <col min="8665" max="8665" width="10.28515625" bestFit="1" customWidth="1"/>
    <col min="8909" max="8909" width="9.5703125" customWidth="1"/>
    <col min="8910" max="8911" width="27.5703125" customWidth="1"/>
    <col min="8912" max="8912" width="14.5703125" customWidth="1"/>
    <col min="8913" max="8913" width="16.28515625" customWidth="1"/>
    <col min="8914" max="8914" width="7.42578125" customWidth="1"/>
    <col min="8915" max="8915" width="15.28515625" customWidth="1"/>
    <col min="8916" max="8916" width="8" customWidth="1"/>
    <col min="8917" max="8917" width="14.85546875" customWidth="1"/>
    <col min="8918" max="8918" width="19.140625" customWidth="1"/>
    <col min="8919" max="8919" width="10.85546875" customWidth="1"/>
    <col min="8921" max="8921" width="10.28515625" bestFit="1" customWidth="1"/>
    <col min="9165" max="9165" width="9.5703125" customWidth="1"/>
    <col min="9166" max="9167" width="27.5703125" customWidth="1"/>
    <col min="9168" max="9168" width="14.5703125" customWidth="1"/>
    <col min="9169" max="9169" width="16.28515625" customWidth="1"/>
    <col min="9170" max="9170" width="7.42578125" customWidth="1"/>
    <col min="9171" max="9171" width="15.28515625" customWidth="1"/>
    <col min="9172" max="9172" width="8" customWidth="1"/>
    <col min="9173" max="9173" width="14.85546875" customWidth="1"/>
    <col min="9174" max="9174" width="19.140625" customWidth="1"/>
    <col min="9175" max="9175" width="10.85546875" customWidth="1"/>
    <col min="9177" max="9177" width="10.28515625" bestFit="1" customWidth="1"/>
    <col min="9421" max="9421" width="9.5703125" customWidth="1"/>
    <col min="9422" max="9423" width="27.5703125" customWidth="1"/>
    <col min="9424" max="9424" width="14.5703125" customWidth="1"/>
    <col min="9425" max="9425" width="16.28515625" customWidth="1"/>
    <col min="9426" max="9426" width="7.42578125" customWidth="1"/>
    <col min="9427" max="9427" width="15.28515625" customWidth="1"/>
    <col min="9428" max="9428" width="8" customWidth="1"/>
    <col min="9429" max="9429" width="14.85546875" customWidth="1"/>
    <col min="9430" max="9430" width="19.140625" customWidth="1"/>
    <col min="9431" max="9431" width="10.85546875" customWidth="1"/>
    <col min="9433" max="9433" width="10.28515625" bestFit="1" customWidth="1"/>
    <col min="9677" max="9677" width="9.5703125" customWidth="1"/>
    <col min="9678" max="9679" width="27.5703125" customWidth="1"/>
    <col min="9680" max="9680" width="14.5703125" customWidth="1"/>
    <col min="9681" max="9681" width="16.28515625" customWidth="1"/>
    <col min="9682" max="9682" width="7.42578125" customWidth="1"/>
    <col min="9683" max="9683" width="15.28515625" customWidth="1"/>
    <col min="9684" max="9684" width="8" customWidth="1"/>
    <col min="9685" max="9685" width="14.85546875" customWidth="1"/>
    <col min="9686" max="9686" width="19.140625" customWidth="1"/>
    <col min="9687" max="9687" width="10.85546875" customWidth="1"/>
    <col min="9689" max="9689" width="10.28515625" bestFit="1" customWidth="1"/>
    <col min="9933" max="9933" width="9.5703125" customWidth="1"/>
    <col min="9934" max="9935" width="27.5703125" customWidth="1"/>
    <col min="9936" max="9936" width="14.5703125" customWidth="1"/>
    <col min="9937" max="9937" width="16.28515625" customWidth="1"/>
    <col min="9938" max="9938" width="7.42578125" customWidth="1"/>
    <col min="9939" max="9939" width="15.28515625" customWidth="1"/>
    <col min="9940" max="9940" width="8" customWidth="1"/>
    <col min="9941" max="9941" width="14.85546875" customWidth="1"/>
    <col min="9942" max="9942" width="19.140625" customWidth="1"/>
    <col min="9943" max="9943" width="10.85546875" customWidth="1"/>
    <col min="9945" max="9945" width="10.28515625" bestFit="1" customWidth="1"/>
    <col min="10189" max="10189" width="9.5703125" customWidth="1"/>
    <col min="10190" max="10191" width="27.5703125" customWidth="1"/>
    <col min="10192" max="10192" width="14.5703125" customWidth="1"/>
    <col min="10193" max="10193" width="16.28515625" customWidth="1"/>
    <col min="10194" max="10194" width="7.42578125" customWidth="1"/>
    <col min="10195" max="10195" width="15.28515625" customWidth="1"/>
    <col min="10196" max="10196" width="8" customWidth="1"/>
    <col min="10197" max="10197" width="14.85546875" customWidth="1"/>
    <col min="10198" max="10198" width="19.140625" customWidth="1"/>
    <col min="10199" max="10199" width="10.85546875" customWidth="1"/>
    <col min="10201" max="10201" width="10.28515625" bestFit="1" customWidth="1"/>
    <col min="10445" max="10445" width="9.5703125" customWidth="1"/>
    <col min="10446" max="10447" width="27.5703125" customWidth="1"/>
    <col min="10448" max="10448" width="14.5703125" customWidth="1"/>
    <col min="10449" max="10449" width="16.28515625" customWidth="1"/>
    <col min="10450" max="10450" width="7.42578125" customWidth="1"/>
    <col min="10451" max="10451" width="15.28515625" customWidth="1"/>
    <col min="10452" max="10452" width="8" customWidth="1"/>
    <col min="10453" max="10453" width="14.85546875" customWidth="1"/>
    <col min="10454" max="10454" width="19.140625" customWidth="1"/>
    <col min="10455" max="10455" width="10.85546875" customWidth="1"/>
    <col min="10457" max="10457" width="10.28515625" bestFit="1" customWidth="1"/>
    <col min="10701" max="10701" width="9.5703125" customWidth="1"/>
    <col min="10702" max="10703" width="27.5703125" customWidth="1"/>
    <col min="10704" max="10704" width="14.5703125" customWidth="1"/>
    <col min="10705" max="10705" width="16.28515625" customWidth="1"/>
    <col min="10706" max="10706" width="7.42578125" customWidth="1"/>
    <col min="10707" max="10707" width="15.28515625" customWidth="1"/>
    <col min="10708" max="10708" width="8" customWidth="1"/>
    <col min="10709" max="10709" width="14.85546875" customWidth="1"/>
    <col min="10710" max="10710" width="19.140625" customWidth="1"/>
    <col min="10711" max="10711" width="10.85546875" customWidth="1"/>
    <col min="10713" max="10713" width="10.28515625" bestFit="1" customWidth="1"/>
    <col min="10957" max="10957" width="9.5703125" customWidth="1"/>
    <col min="10958" max="10959" width="27.5703125" customWidth="1"/>
    <col min="10960" max="10960" width="14.5703125" customWidth="1"/>
    <col min="10961" max="10961" width="16.28515625" customWidth="1"/>
    <col min="10962" max="10962" width="7.42578125" customWidth="1"/>
    <col min="10963" max="10963" width="15.28515625" customWidth="1"/>
    <col min="10964" max="10964" width="8" customWidth="1"/>
    <col min="10965" max="10965" width="14.85546875" customWidth="1"/>
    <col min="10966" max="10966" width="19.140625" customWidth="1"/>
    <col min="10967" max="10967" width="10.85546875" customWidth="1"/>
    <col min="10969" max="10969" width="10.28515625" bestFit="1" customWidth="1"/>
    <col min="11213" max="11213" width="9.5703125" customWidth="1"/>
    <col min="11214" max="11215" width="27.5703125" customWidth="1"/>
    <col min="11216" max="11216" width="14.5703125" customWidth="1"/>
    <col min="11217" max="11217" width="16.28515625" customWidth="1"/>
    <col min="11218" max="11218" width="7.42578125" customWidth="1"/>
    <col min="11219" max="11219" width="15.28515625" customWidth="1"/>
    <col min="11220" max="11220" width="8" customWidth="1"/>
    <col min="11221" max="11221" width="14.85546875" customWidth="1"/>
    <col min="11222" max="11222" width="19.140625" customWidth="1"/>
    <col min="11223" max="11223" width="10.85546875" customWidth="1"/>
    <col min="11225" max="11225" width="10.28515625" bestFit="1" customWidth="1"/>
    <col min="11469" max="11469" width="9.5703125" customWidth="1"/>
    <col min="11470" max="11471" width="27.5703125" customWidth="1"/>
    <col min="11472" max="11472" width="14.5703125" customWidth="1"/>
    <col min="11473" max="11473" width="16.28515625" customWidth="1"/>
    <col min="11474" max="11474" width="7.42578125" customWidth="1"/>
    <col min="11475" max="11475" width="15.28515625" customWidth="1"/>
    <col min="11476" max="11476" width="8" customWidth="1"/>
    <col min="11477" max="11477" width="14.85546875" customWidth="1"/>
    <col min="11478" max="11478" width="19.140625" customWidth="1"/>
    <col min="11479" max="11479" width="10.85546875" customWidth="1"/>
    <col min="11481" max="11481" width="10.28515625" bestFit="1" customWidth="1"/>
    <col min="11725" max="11725" width="9.5703125" customWidth="1"/>
    <col min="11726" max="11727" width="27.5703125" customWidth="1"/>
    <col min="11728" max="11728" width="14.5703125" customWidth="1"/>
    <col min="11729" max="11729" width="16.28515625" customWidth="1"/>
    <col min="11730" max="11730" width="7.42578125" customWidth="1"/>
    <col min="11731" max="11731" width="15.28515625" customWidth="1"/>
    <col min="11732" max="11732" width="8" customWidth="1"/>
    <col min="11733" max="11733" width="14.85546875" customWidth="1"/>
    <col min="11734" max="11734" width="19.140625" customWidth="1"/>
    <col min="11735" max="11735" width="10.85546875" customWidth="1"/>
    <col min="11737" max="11737" width="10.28515625" bestFit="1" customWidth="1"/>
    <col min="11981" max="11981" width="9.5703125" customWidth="1"/>
    <col min="11982" max="11983" width="27.5703125" customWidth="1"/>
    <col min="11984" max="11984" width="14.5703125" customWidth="1"/>
    <col min="11985" max="11985" width="16.28515625" customWidth="1"/>
    <col min="11986" max="11986" width="7.42578125" customWidth="1"/>
    <col min="11987" max="11987" width="15.28515625" customWidth="1"/>
    <col min="11988" max="11988" width="8" customWidth="1"/>
    <col min="11989" max="11989" width="14.85546875" customWidth="1"/>
    <col min="11990" max="11990" width="19.140625" customWidth="1"/>
    <col min="11991" max="11991" width="10.85546875" customWidth="1"/>
    <col min="11993" max="11993" width="10.28515625" bestFit="1" customWidth="1"/>
    <col min="12237" max="12237" width="9.5703125" customWidth="1"/>
    <col min="12238" max="12239" width="27.5703125" customWidth="1"/>
    <col min="12240" max="12240" width="14.5703125" customWidth="1"/>
    <col min="12241" max="12241" width="16.28515625" customWidth="1"/>
    <col min="12242" max="12242" width="7.42578125" customWidth="1"/>
    <col min="12243" max="12243" width="15.28515625" customWidth="1"/>
    <col min="12244" max="12244" width="8" customWidth="1"/>
    <col min="12245" max="12245" width="14.85546875" customWidth="1"/>
    <col min="12246" max="12246" width="19.140625" customWidth="1"/>
    <col min="12247" max="12247" width="10.85546875" customWidth="1"/>
    <col min="12249" max="12249" width="10.28515625" bestFit="1" customWidth="1"/>
    <col min="12493" max="12493" width="9.5703125" customWidth="1"/>
    <col min="12494" max="12495" width="27.5703125" customWidth="1"/>
    <col min="12496" max="12496" width="14.5703125" customWidth="1"/>
    <col min="12497" max="12497" width="16.28515625" customWidth="1"/>
    <col min="12498" max="12498" width="7.42578125" customWidth="1"/>
    <col min="12499" max="12499" width="15.28515625" customWidth="1"/>
    <col min="12500" max="12500" width="8" customWidth="1"/>
    <col min="12501" max="12501" width="14.85546875" customWidth="1"/>
    <col min="12502" max="12502" width="19.140625" customWidth="1"/>
    <col min="12503" max="12503" width="10.85546875" customWidth="1"/>
    <col min="12505" max="12505" width="10.28515625" bestFit="1" customWidth="1"/>
    <col min="12749" max="12749" width="9.5703125" customWidth="1"/>
    <col min="12750" max="12751" width="27.5703125" customWidth="1"/>
    <col min="12752" max="12752" width="14.5703125" customWidth="1"/>
    <col min="12753" max="12753" width="16.28515625" customWidth="1"/>
    <col min="12754" max="12754" width="7.42578125" customWidth="1"/>
    <col min="12755" max="12755" width="15.28515625" customWidth="1"/>
    <col min="12756" max="12756" width="8" customWidth="1"/>
    <col min="12757" max="12757" width="14.85546875" customWidth="1"/>
    <col min="12758" max="12758" width="19.140625" customWidth="1"/>
    <col min="12759" max="12759" width="10.85546875" customWidth="1"/>
    <col min="12761" max="12761" width="10.28515625" bestFit="1" customWidth="1"/>
    <col min="13005" max="13005" width="9.5703125" customWidth="1"/>
    <col min="13006" max="13007" width="27.5703125" customWidth="1"/>
    <col min="13008" max="13008" width="14.5703125" customWidth="1"/>
    <col min="13009" max="13009" width="16.28515625" customWidth="1"/>
    <col min="13010" max="13010" width="7.42578125" customWidth="1"/>
    <col min="13011" max="13011" width="15.28515625" customWidth="1"/>
    <col min="13012" max="13012" width="8" customWidth="1"/>
    <col min="13013" max="13013" width="14.85546875" customWidth="1"/>
    <col min="13014" max="13014" width="19.140625" customWidth="1"/>
    <col min="13015" max="13015" width="10.85546875" customWidth="1"/>
    <col min="13017" max="13017" width="10.28515625" bestFit="1" customWidth="1"/>
    <col min="13261" max="13261" width="9.5703125" customWidth="1"/>
    <col min="13262" max="13263" width="27.5703125" customWidth="1"/>
    <col min="13264" max="13264" width="14.5703125" customWidth="1"/>
    <col min="13265" max="13265" width="16.28515625" customWidth="1"/>
    <col min="13266" max="13266" width="7.42578125" customWidth="1"/>
    <col min="13267" max="13267" width="15.28515625" customWidth="1"/>
    <col min="13268" max="13268" width="8" customWidth="1"/>
    <col min="13269" max="13269" width="14.85546875" customWidth="1"/>
    <col min="13270" max="13270" width="19.140625" customWidth="1"/>
    <col min="13271" max="13271" width="10.85546875" customWidth="1"/>
    <col min="13273" max="13273" width="10.28515625" bestFit="1" customWidth="1"/>
    <col min="13517" max="13517" width="9.5703125" customWidth="1"/>
    <col min="13518" max="13519" width="27.5703125" customWidth="1"/>
    <col min="13520" max="13520" width="14.5703125" customWidth="1"/>
    <col min="13521" max="13521" width="16.28515625" customWidth="1"/>
    <col min="13522" max="13522" width="7.42578125" customWidth="1"/>
    <col min="13523" max="13523" width="15.28515625" customWidth="1"/>
    <col min="13524" max="13524" width="8" customWidth="1"/>
    <col min="13525" max="13525" width="14.85546875" customWidth="1"/>
    <col min="13526" max="13526" width="19.140625" customWidth="1"/>
    <col min="13527" max="13527" width="10.85546875" customWidth="1"/>
    <col min="13529" max="13529" width="10.28515625" bestFit="1" customWidth="1"/>
    <col min="13773" max="13773" width="9.5703125" customWidth="1"/>
    <col min="13774" max="13775" width="27.5703125" customWidth="1"/>
    <col min="13776" max="13776" width="14.5703125" customWidth="1"/>
    <col min="13777" max="13777" width="16.28515625" customWidth="1"/>
    <col min="13778" max="13778" width="7.42578125" customWidth="1"/>
    <col min="13779" max="13779" width="15.28515625" customWidth="1"/>
    <col min="13780" max="13780" width="8" customWidth="1"/>
    <col min="13781" max="13781" width="14.85546875" customWidth="1"/>
    <col min="13782" max="13782" width="19.140625" customWidth="1"/>
    <col min="13783" max="13783" width="10.85546875" customWidth="1"/>
    <col min="13785" max="13785" width="10.28515625" bestFit="1" customWidth="1"/>
    <col min="14029" max="14029" width="9.5703125" customWidth="1"/>
    <col min="14030" max="14031" width="27.5703125" customWidth="1"/>
    <col min="14032" max="14032" width="14.5703125" customWidth="1"/>
    <col min="14033" max="14033" width="16.28515625" customWidth="1"/>
    <col min="14034" max="14034" width="7.42578125" customWidth="1"/>
    <col min="14035" max="14035" width="15.28515625" customWidth="1"/>
    <col min="14036" max="14036" width="8" customWidth="1"/>
    <col min="14037" max="14037" width="14.85546875" customWidth="1"/>
    <col min="14038" max="14038" width="19.140625" customWidth="1"/>
    <col min="14039" max="14039" width="10.85546875" customWidth="1"/>
    <col min="14041" max="14041" width="10.28515625" bestFit="1" customWidth="1"/>
    <col min="14285" max="14285" width="9.5703125" customWidth="1"/>
    <col min="14286" max="14287" width="27.5703125" customWidth="1"/>
    <col min="14288" max="14288" width="14.5703125" customWidth="1"/>
    <col min="14289" max="14289" width="16.28515625" customWidth="1"/>
    <col min="14290" max="14290" width="7.42578125" customWidth="1"/>
    <col min="14291" max="14291" width="15.28515625" customWidth="1"/>
    <col min="14292" max="14292" width="8" customWidth="1"/>
    <col min="14293" max="14293" width="14.85546875" customWidth="1"/>
    <col min="14294" max="14294" width="19.140625" customWidth="1"/>
    <col min="14295" max="14295" width="10.85546875" customWidth="1"/>
    <col min="14297" max="14297" width="10.28515625" bestFit="1" customWidth="1"/>
    <col min="14541" max="14541" width="9.5703125" customWidth="1"/>
    <col min="14542" max="14543" width="27.5703125" customWidth="1"/>
    <col min="14544" max="14544" width="14.5703125" customWidth="1"/>
    <col min="14545" max="14545" width="16.28515625" customWidth="1"/>
    <col min="14546" max="14546" width="7.42578125" customWidth="1"/>
    <col min="14547" max="14547" width="15.28515625" customWidth="1"/>
    <col min="14548" max="14548" width="8" customWidth="1"/>
    <col min="14549" max="14549" width="14.85546875" customWidth="1"/>
    <col min="14550" max="14550" width="19.140625" customWidth="1"/>
    <col min="14551" max="14551" width="10.85546875" customWidth="1"/>
    <col min="14553" max="14553" width="10.28515625" bestFit="1" customWidth="1"/>
    <col min="14797" max="14797" width="9.5703125" customWidth="1"/>
    <col min="14798" max="14799" width="27.5703125" customWidth="1"/>
    <col min="14800" max="14800" width="14.5703125" customWidth="1"/>
    <col min="14801" max="14801" width="16.28515625" customWidth="1"/>
    <col min="14802" max="14802" width="7.42578125" customWidth="1"/>
    <col min="14803" max="14803" width="15.28515625" customWidth="1"/>
    <col min="14804" max="14804" width="8" customWidth="1"/>
    <col min="14805" max="14805" width="14.85546875" customWidth="1"/>
    <col min="14806" max="14806" width="19.140625" customWidth="1"/>
    <col min="14807" max="14807" width="10.85546875" customWidth="1"/>
    <col min="14809" max="14809" width="10.28515625" bestFit="1" customWidth="1"/>
    <col min="15053" max="15053" width="9.5703125" customWidth="1"/>
    <col min="15054" max="15055" width="27.5703125" customWidth="1"/>
    <col min="15056" max="15056" width="14.5703125" customWidth="1"/>
    <col min="15057" max="15057" width="16.28515625" customWidth="1"/>
    <col min="15058" max="15058" width="7.42578125" customWidth="1"/>
    <col min="15059" max="15059" width="15.28515625" customWidth="1"/>
    <col min="15060" max="15060" width="8" customWidth="1"/>
    <col min="15061" max="15061" width="14.85546875" customWidth="1"/>
    <col min="15062" max="15062" width="19.140625" customWidth="1"/>
    <col min="15063" max="15063" width="10.85546875" customWidth="1"/>
    <col min="15065" max="15065" width="10.28515625" bestFit="1" customWidth="1"/>
    <col min="15309" max="15309" width="9.5703125" customWidth="1"/>
    <col min="15310" max="15311" width="27.5703125" customWidth="1"/>
    <col min="15312" max="15312" width="14.5703125" customWidth="1"/>
    <col min="15313" max="15313" width="16.28515625" customWidth="1"/>
    <col min="15314" max="15314" width="7.42578125" customWidth="1"/>
    <col min="15315" max="15315" width="15.28515625" customWidth="1"/>
    <col min="15316" max="15316" width="8" customWidth="1"/>
    <col min="15317" max="15317" width="14.85546875" customWidth="1"/>
    <col min="15318" max="15318" width="19.140625" customWidth="1"/>
    <col min="15319" max="15319" width="10.85546875" customWidth="1"/>
    <col min="15321" max="15321" width="10.28515625" bestFit="1" customWidth="1"/>
    <col min="15565" max="15565" width="9.5703125" customWidth="1"/>
    <col min="15566" max="15567" width="27.5703125" customWidth="1"/>
    <col min="15568" max="15568" width="14.5703125" customWidth="1"/>
    <col min="15569" max="15569" width="16.28515625" customWidth="1"/>
    <col min="15570" max="15570" width="7.42578125" customWidth="1"/>
    <col min="15571" max="15571" width="15.28515625" customWidth="1"/>
    <col min="15572" max="15572" width="8" customWidth="1"/>
    <col min="15573" max="15573" width="14.85546875" customWidth="1"/>
    <col min="15574" max="15574" width="19.140625" customWidth="1"/>
    <col min="15575" max="15575" width="10.85546875" customWidth="1"/>
    <col min="15577" max="15577" width="10.28515625" bestFit="1" customWidth="1"/>
    <col min="15821" max="15821" width="9.5703125" customWidth="1"/>
    <col min="15822" max="15823" width="27.5703125" customWidth="1"/>
    <col min="15824" max="15824" width="14.5703125" customWidth="1"/>
    <col min="15825" max="15825" width="16.28515625" customWidth="1"/>
    <col min="15826" max="15826" width="7.42578125" customWidth="1"/>
    <col min="15827" max="15827" width="15.28515625" customWidth="1"/>
    <col min="15828" max="15828" width="8" customWidth="1"/>
    <col min="15829" max="15829" width="14.85546875" customWidth="1"/>
    <col min="15830" max="15830" width="19.140625" customWidth="1"/>
    <col min="15831" max="15831" width="10.85546875" customWidth="1"/>
    <col min="15833" max="15833" width="10.28515625" bestFit="1" customWidth="1"/>
    <col min="16077" max="16077" width="9.5703125" customWidth="1"/>
    <col min="16078" max="16079" width="27.5703125" customWidth="1"/>
    <col min="16080" max="16080" width="14.5703125" customWidth="1"/>
    <col min="16081" max="16081" width="16.28515625" customWidth="1"/>
    <col min="16082" max="16082" width="7.42578125" customWidth="1"/>
    <col min="16083" max="16083" width="15.28515625" customWidth="1"/>
    <col min="16084" max="16084" width="8" customWidth="1"/>
    <col min="16085" max="16085" width="14.85546875" customWidth="1"/>
    <col min="16086" max="16086" width="19.140625" customWidth="1"/>
    <col min="16087" max="16087" width="10.85546875" customWidth="1"/>
    <col min="16089" max="16089" width="10.28515625" bestFit="1" customWidth="1"/>
  </cols>
  <sheetData>
    <row r="1" spans="1:13" ht="18.75" x14ac:dyDescent="0.3">
      <c r="B1" s="1" t="s">
        <v>126</v>
      </c>
      <c r="C1" s="2"/>
      <c r="D1" s="2"/>
    </row>
    <row r="2" spans="1:13" ht="81.95" customHeight="1" x14ac:dyDescent="0.25">
      <c r="A2" s="3" t="s">
        <v>0</v>
      </c>
      <c r="B2" s="3" t="s">
        <v>1</v>
      </c>
      <c r="C2" s="4" t="s">
        <v>2</v>
      </c>
      <c r="D2" s="5"/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</row>
    <row r="3" spans="1:13" x14ac:dyDescent="0.25">
      <c r="A3" s="7" t="s">
        <v>9</v>
      </c>
      <c r="B3" s="7" t="s">
        <v>10</v>
      </c>
      <c r="C3" s="8" t="s">
        <v>11</v>
      </c>
      <c r="D3" s="8"/>
      <c r="E3" s="9">
        <f>E4+E5+E6</f>
        <v>21437079</v>
      </c>
      <c r="F3" s="9">
        <f>F4+F5+F6</f>
        <v>14577213.720000001</v>
      </c>
      <c r="G3" s="9">
        <v>0</v>
      </c>
      <c r="H3" s="9">
        <v>0</v>
      </c>
      <c r="I3" s="9">
        <f>E3+G3+H3</f>
        <v>21437079</v>
      </c>
      <c r="J3" s="10">
        <v>0</v>
      </c>
    </row>
    <row r="4" spans="1:13" x14ac:dyDescent="0.25">
      <c r="A4" s="11" t="s">
        <v>9</v>
      </c>
      <c r="B4" s="11" t="s">
        <v>12</v>
      </c>
      <c r="C4" s="12" t="s">
        <v>13</v>
      </c>
      <c r="D4" s="13"/>
      <c r="E4" s="14">
        <v>14530499</v>
      </c>
      <c r="F4" s="14">
        <v>9880739.3200000003</v>
      </c>
      <c r="G4" s="14">
        <v>0</v>
      </c>
      <c r="H4" s="14">
        <v>0</v>
      </c>
      <c r="I4" s="14">
        <f t="shared" ref="I4:I51" si="0">E4+G4+H4</f>
        <v>14530499</v>
      </c>
      <c r="J4" s="15">
        <v>0</v>
      </c>
    </row>
    <row r="5" spans="1:13" x14ac:dyDescent="0.25">
      <c r="A5" s="11" t="s">
        <v>9</v>
      </c>
      <c r="B5" s="11" t="s">
        <v>14</v>
      </c>
      <c r="C5" s="12" t="s">
        <v>15</v>
      </c>
      <c r="D5" s="13"/>
      <c r="E5" s="14">
        <v>3656580</v>
      </c>
      <c r="F5" s="14">
        <v>2486474.4000000004</v>
      </c>
      <c r="G5" s="14">
        <v>0</v>
      </c>
      <c r="H5" s="14">
        <v>0</v>
      </c>
      <c r="I5" s="14">
        <f t="shared" si="0"/>
        <v>3656580</v>
      </c>
      <c r="J5" s="15">
        <v>0</v>
      </c>
    </row>
    <row r="6" spans="1:13" x14ac:dyDescent="0.25">
      <c r="A6" s="11" t="s">
        <v>9</v>
      </c>
      <c r="B6" s="11" t="s">
        <v>16</v>
      </c>
      <c r="C6" s="12" t="s">
        <v>17</v>
      </c>
      <c r="D6" s="13"/>
      <c r="E6" s="14">
        <v>3250000</v>
      </c>
      <c r="F6" s="14">
        <v>2210000</v>
      </c>
      <c r="G6" s="14">
        <v>0</v>
      </c>
      <c r="H6" s="14">
        <v>0</v>
      </c>
      <c r="I6" s="14">
        <f t="shared" si="0"/>
        <v>3250000</v>
      </c>
      <c r="J6" s="15">
        <v>0</v>
      </c>
    </row>
    <row r="7" spans="1:13" ht="25.5" customHeight="1" x14ac:dyDescent="0.25">
      <c r="A7" s="7" t="s">
        <v>18</v>
      </c>
      <c r="B7" s="7" t="s">
        <v>19</v>
      </c>
      <c r="C7" s="8" t="s">
        <v>20</v>
      </c>
      <c r="D7" s="8"/>
      <c r="E7" s="9">
        <f>E8+E9</f>
        <v>10445189</v>
      </c>
      <c r="F7" s="9">
        <f>F8+F9</f>
        <v>7102728.5999999996</v>
      </c>
      <c r="G7" s="9">
        <v>0</v>
      </c>
      <c r="H7" s="9">
        <v>0</v>
      </c>
      <c r="I7" s="9">
        <f t="shared" si="0"/>
        <v>10445189</v>
      </c>
      <c r="J7" s="10">
        <v>0</v>
      </c>
    </row>
    <row r="8" spans="1:13" x14ac:dyDescent="0.25">
      <c r="A8" s="11" t="s">
        <v>18</v>
      </c>
      <c r="B8" s="11" t="s">
        <v>21</v>
      </c>
      <c r="C8" s="12" t="s">
        <v>22</v>
      </c>
      <c r="D8" s="13"/>
      <c r="E8" s="14">
        <v>10195189</v>
      </c>
      <c r="F8" s="14">
        <v>6932728.5999999996</v>
      </c>
      <c r="G8" s="14">
        <v>0</v>
      </c>
      <c r="H8" s="14">
        <v>0</v>
      </c>
      <c r="I8" s="14">
        <f t="shared" si="0"/>
        <v>10195189</v>
      </c>
      <c r="J8" s="15">
        <v>0</v>
      </c>
    </row>
    <row r="9" spans="1:13" x14ac:dyDescent="0.25">
      <c r="A9" s="11" t="s">
        <v>23</v>
      </c>
      <c r="B9" s="16" t="s">
        <v>24</v>
      </c>
      <c r="C9" s="17" t="s">
        <v>25</v>
      </c>
      <c r="D9" s="18"/>
      <c r="E9" s="14">
        <v>250000</v>
      </c>
      <c r="F9" s="14">
        <v>170000</v>
      </c>
      <c r="G9" s="14">
        <v>0</v>
      </c>
      <c r="H9" s="14">
        <v>0</v>
      </c>
      <c r="I9" s="14">
        <f t="shared" si="0"/>
        <v>250000</v>
      </c>
      <c r="J9" s="15">
        <v>0</v>
      </c>
    </row>
    <row r="10" spans="1:13" x14ac:dyDescent="0.25">
      <c r="A10" s="7" t="s">
        <v>26</v>
      </c>
      <c r="B10" s="7" t="s">
        <v>27</v>
      </c>
      <c r="C10" s="8" t="s">
        <v>28</v>
      </c>
      <c r="D10" s="8"/>
      <c r="E10" s="9">
        <f>E11+E12+E13</f>
        <v>722238163.49000001</v>
      </c>
      <c r="F10" s="9">
        <f t="shared" ref="F10:H10" si="1">F11+F12+F13</f>
        <v>509712830.22920001</v>
      </c>
      <c r="G10" s="9">
        <f t="shared" si="1"/>
        <v>35355554</v>
      </c>
      <c r="H10" s="9">
        <f t="shared" si="1"/>
        <v>30000000</v>
      </c>
      <c r="I10" s="9">
        <f>E10+G10+H10</f>
        <v>787593717.49000001</v>
      </c>
      <c r="J10" s="10">
        <f>J11+J12+J13</f>
        <v>16000000</v>
      </c>
      <c r="K10" s="19"/>
    </row>
    <row r="11" spans="1:13" x14ac:dyDescent="0.25">
      <c r="A11" s="11" t="s">
        <v>26</v>
      </c>
      <c r="B11" s="11" t="s">
        <v>29</v>
      </c>
      <c r="C11" s="20" t="s">
        <v>30</v>
      </c>
      <c r="D11" s="20"/>
      <c r="E11" s="21">
        <v>536456323</v>
      </c>
      <c r="F11" s="21">
        <v>371510299.49919999</v>
      </c>
      <c r="G11" s="21">
        <v>35355554</v>
      </c>
      <c r="H11" s="14">
        <v>30000000</v>
      </c>
      <c r="I11" s="14">
        <f>E11+G11+H11</f>
        <v>601811877</v>
      </c>
      <c r="J11" s="15">
        <v>15500000</v>
      </c>
      <c r="K11" s="19"/>
      <c r="L11" s="22"/>
      <c r="M11" s="19"/>
    </row>
    <row r="12" spans="1:13" x14ac:dyDescent="0.25">
      <c r="A12" s="11" t="s">
        <v>26</v>
      </c>
      <c r="B12" s="11" t="s">
        <v>31</v>
      </c>
      <c r="C12" s="20" t="s">
        <v>32</v>
      </c>
      <c r="D12" s="20"/>
      <c r="E12" s="14">
        <v>100960835</v>
      </c>
      <c r="F12" s="14">
        <v>68813367</v>
      </c>
      <c r="G12" s="14">
        <v>0</v>
      </c>
      <c r="H12" s="14">
        <v>0</v>
      </c>
      <c r="I12" s="14">
        <f t="shared" si="0"/>
        <v>100960835</v>
      </c>
      <c r="J12" s="15">
        <v>500000</v>
      </c>
      <c r="L12" s="22"/>
    </row>
    <row r="13" spans="1:13" ht="25.5" customHeight="1" x14ac:dyDescent="0.25">
      <c r="A13" s="11" t="s">
        <v>26</v>
      </c>
      <c r="B13" s="11" t="s">
        <v>33</v>
      </c>
      <c r="C13" s="23" t="s">
        <v>34</v>
      </c>
      <c r="D13" s="24"/>
      <c r="E13" s="14">
        <v>84821005.489999995</v>
      </c>
      <c r="F13" s="14">
        <v>69389163.730000004</v>
      </c>
      <c r="G13" s="14">
        <v>0</v>
      </c>
      <c r="H13" s="14">
        <v>0</v>
      </c>
      <c r="I13" s="14">
        <f t="shared" si="0"/>
        <v>84821005.489999995</v>
      </c>
      <c r="J13" s="15">
        <v>0</v>
      </c>
    </row>
    <row r="14" spans="1:13" ht="38.25" customHeight="1" x14ac:dyDescent="0.25">
      <c r="A14" s="7" t="s">
        <v>35</v>
      </c>
      <c r="B14" s="7" t="s">
        <v>36</v>
      </c>
      <c r="C14" s="25" t="s">
        <v>37</v>
      </c>
      <c r="D14" s="26"/>
      <c r="E14" s="9">
        <f>E15+E16</f>
        <v>4917393</v>
      </c>
      <c r="F14" s="9">
        <f>F15+F16</f>
        <v>3343827.68</v>
      </c>
      <c r="G14" s="9">
        <f t="shared" ref="G14:H14" si="2">G15+G16</f>
        <v>0</v>
      </c>
      <c r="H14" s="9">
        <f t="shared" si="2"/>
        <v>0</v>
      </c>
      <c r="I14" s="9">
        <f t="shared" si="0"/>
        <v>4917393</v>
      </c>
      <c r="J14" s="10">
        <v>0</v>
      </c>
    </row>
    <row r="15" spans="1:13" ht="26.25" customHeight="1" x14ac:dyDescent="0.25">
      <c r="A15" s="11" t="s">
        <v>35</v>
      </c>
      <c r="B15" s="11" t="s">
        <v>38</v>
      </c>
      <c r="C15" s="23" t="s">
        <v>39</v>
      </c>
      <c r="D15" s="24"/>
      <c r="E15" s="14">
        <v>4916117</v>
      </c>
      <c r="F15" s="14">
        <v>3342960</v>
      </c>
      <c r="G15" s="14">
        <v>0</v>
      </c>
      <c r="H15" s="14">
        <v>0</v>
      </c>
      <c r="I15" s="14">
        <f t="shared" si="0"/>
        <v>4916117</v>
      </c>
      <c r="J15" s="15">
        <v>0</v>
      </c>
    </row>
    <row r="16" spans="1:13" ht="24.75" customHeight="1" x14ac:dyDescent="0.25">
      <c r="A16" s="11" t="s">
        <v>35</v>
      </c>
      <c r="B16" s="11" t="s">
        <v>40</v>
      </c>
      <c r="C16" s="23" t="s">
        <v>41</v>
      </c>
      <c r="D16" s="24"/>
      <c r="E16" s="14">
        <v>1276</v>
      </c>
      <c r="F16" s="14">
        <v>867.68</v>
      </c>
      <c r="G16" s="14">
        <v>0</v>
      </c>
      <c r="H16" s="14">
        <v>0</v>
      </c>
      <c r="I16" s="14">
        <f t="shared" si="0"/>
        <v>1276</v>
      </c>
      <c r="J16" s="15">
        <v>0</v>
      </c>
    </row>
    <row r="17" spans="1:14" x14ac:dyDescent="0.25">
      <c r="A17" s="7" t="s">
        <v>42</v>
      </c>
      <c r="B17" s="7" t="s">
        <v>43</v>
      </c>
      <c r="C17" s="8" t="s">
        <v>44</v>
      </c>
      <c r="D17" s="8"/>
      <c r="E17" s="9">
        <f>E18+E19+E20</f>
        <v>91142484</v>
      </c>
      <c r="F17" s="9">
        <f>F18+F19+F20</f>
        <v>63256889.200000003</v>
      </c>
      <c r="G17" s="9">
        <f>G18+G19+G20</f>
        <v>14020880</v>
      </c>
      <c r="H17" s="9">
        <f>H18</f>
        <v>0</v>
      </c>
      <c r="I17" s="9">
        <f>E17+G17+H17</f>
        <v>105163364</v>
      </c>
      <c r="J17" s="10">
        <f>J18+J19+J20</f>
        <v>9000000</v>
      </c>
      <c r="M17" s="19"/>
      <c r="N17" s="19"/>
    </row>
    <row r="18" spans="1:14" x14ac:dyDescent="0.25">
      <c r="A18" s="11" t="s">
        <v>42</v>
      </c>
      <c r="B18" s="11" t="s">
        <v>45</v>
      </c>
      <c r="C18" s="20" t="s">
        <v>46</v>
      </c>
      <c r="D18" s="20"/>
      <c r="E18" s="21">
        <v>18699714</v>
      </c>
      <c r="F18" s="21">
        <v>12715806</v>
      </c>
      <c r="G18" s="21">
        <v>0</v>
      </c>
      <c r="H18" s="14">
        <v>0</v>
      </c>
      <c r="I18" s="14">
        <f t="shared" si="0"/>
        <v>18699714</v>
      </c>
      <c r="J18" s="15">
        <v>0</v>
      </c>
      <c r="M18" s="19"/>
      <c r="N18" s="19"/>
    </row>
    <row r="19" spans="1:14" ht="15" customHeight="1" x14ac:dyDescent="0.25">
      <c r="A19" s="11" t="s">
        <v>42</v>
      </c>
      <c r="B19" s="11" t="s">
        <v>47</v>
      </c>
      <c r="C19" s="27" t="s">
        <v>48</v>
      </c>
      <c r="D19" s="28"/>
      <c r="E19" s="21">
        <v>41849205</v>
      </c>
      <c r="F19" s="21">
        <v>28457459</v>
      </c>
      <c r="G19" s="21">
        <v>9975620</v>
      </c>
      <c r="H19" s="14">
        <v>0</v>
      </c>
      <c r="I19" s="14">
        <f t="shared" si="0"/>
        <v>51824825</v>
      </c>
      <c r="J19" s="15">
        <v>0</v>
      </c>
      <c r="M19" s="19"/>
      <c r="N19" s="19"/>
    </row>
    <row r="20" spans="1:14" ht="27" customHeight="1" x14ac:dyDescent="0.25">
      <c r="A20" s="11" t="s">
        <v>42</v>
      </c>
      <c r="B20" s="11" t="s">
        <v>49</v>
      </c>
      <c r="C20" s="20" t="s">
        <v>50</v>
      </c>
      <c r="D20" s="20"/>
      <c r="E20" s="21">
        <v>30593565</v>
      </c>
      <c r="F20" s="21">
        <v>22083624.200000003</v>
      </c>
      <c r="G20" s="21">
        <v>4045260</v>
      </c>
      <c r="H20" s="14">
        <v>0</v>
      </c>
      <c r="I20" s="14">
        <f>E20+G20+H20</f>
        <v>34638825</v>
      </c>
      <c r="J20" s="15">
        <v>9000000</v>
      </c>
      <c r="K20" s="19"/>
      <c r="L20" s="22"/>
      <c r="M20" s="19"/>
      <c r="N20" s="19"/>
    </row>
    <row r="21" spans="1:14" x14ac:dyDescent="0.25">
      <c r="A21" s="7" t="s">
        <v>51</v>
      </c>
      <c r="B21" s="29" t="s">
        <v>52</v>
      </c>
      <c r="C21" s="30" t="s">
        <v>53</v>
      </c>
      <c r="D21" s="31"/>
      <c r="E21" s="32">
        <v>123594696</v>
      </c>
      <c r="F21" s="9">
        <v>84044393.5</v>
      </c>
      <c r="G21" s="9">
        <v>0</v>
      </c>
      <c r="H21" s="9">
        <v>0</v>
      </c>
      <c r="I21" s="9">
        <f t="shared" si="0"/>
        <v>123594696</v>
      </c>
      <c r="J21" s="10">
        <v>0</v>
      </c>
      <c r="K21" s="19"/>
      <c r="M21" s="19"/>
      <c r="N21" s="19"/>
    </row>
    <row r="22" spans="1:14" ht="26.25" customHeight="1" x14ac:dyDescent="0.25">
      <c r="A22" s="7" t="s">
        <v>54</v>
      </c>
      <c r="B22" s="29" t="s">
        <v>55</v>
      </c>
      <c r="C22" s="25" t="s">
        <v>56</v>
      </c>
      <c r="D22" s="26"/>
      <c r="E22" s="32">
        <f>E23+E24+E25</f>
        <v>42660074</v>
      </c>
      <c r="F22" s="32">
        <f>F23+F24+F25</f>
        <v>29008850.399999999</v>
      </c>
      <c r="G22" s="32">
        <v>0</v>
      </c>
      <c r="H22" s="9">
        <v>0</v>
      </c>
      <c r="I22" s="9">
        <f t="shared" si="0"/>
        <v>42660074</v>
      </c>
      <c r="J22" s="10">
        <v>0</v>
      </c>
    </row>
    <row r="23" spans="1:14" ht="28.5" customHeight="1" x14ac:dyDescent="0.25">
      <c r="A23" s="11" t="s">
        <v>54</v>
      </c>
      <c r="B23" s="11" t="s">
        <v>57</v>
      </c>
      <c r="C23" s="33" t="s">
        <v>58</v>
      </c>
      <c r="D23" s="20"/>
      <c r="E23" s="21">
        <v>6786922</v>
      </c>
      <c r="F23" s="21">
        <v>4615107</v>
      </c>
      <c r="G23" s="14">
        <v>0</v>
      </c>
      <c r="H23" s="14">
        <v>0</v>
      </c>
      <c r="I23" s="14">
        <f t="shared" si="0"/>
        <v>6786922</v>
      </c>
      <c r="J23" s="15">
        <v>0</v>
      </c>
    </row>
    <row r="24" spans="1:14" ht="28.5" customHeight="1" x14ac:dyDescent="0.25">
      <c r="A24" s="11" t="s">
        <v>54</v>
      </c>
      <c r="B24" s="11" t="s">
        <v>59</v>
      </c>
      <c r="C24" s="33" t="s">
        <v>60</v>
      </c>
      <c r="D24" s="20"/>
      <c r="E24" s="21">
        <v>6140333</v>
      </c>
      <c r="F24" s="14">
        <v>4175426.4000000004</v>
      </c>
      <c r="G24" s="14">
        <v>0</v>
      </c>
      <c r="H24" s="14">
        <v>0</v>
      </c>
      <c r="I24" s="14">
        <f t="shared" si="0"/>
        <v>6140333</v>
      </c>
      <c r="J24" s="15">
        <v>0</v>
      </c>
    </row>
    <row r="25" spans="1:14" ht="14.45" customHeight="1" x14ac:dyDescent="0.25">
      <c r="A25" s="11" t="s">
        <v>54</v>
      </c>
      <c r="B25" s="11" t="s">
        <v>61</v>
      </c>
      <c r="C25" s="20" t="s">
        <v>62</v>
      </c>
      <c r="D25" s="20"/>
      <c r="E25" s="21">
        <v>29732819</v>
      </c>
      <c r="F25" s="21">
        <v>20218317</v>
      </c>
      <c r="G25" s="14">
        <v>0</v>
      </c>
      <c r="H25" s="14">
        <v>0</v>
      </c>
      <c r="I25" s="14">
        <f t="shared" si="0"/>
        <v>29732819</v>
      </c>
      <c r="J25" s="15">
        <v>0</v>
      </c>
    </row>
    <row r="26" spans="1:14" x14ac:dyDescent="0.25">
      <c r="A26" s="7" t="s">
        <v>63</v>
      </c>
      <c r="B26" s="7" t="s">
        <v>64</v>
      </c>
      <c r="C26" s="30" t="s">
        <v>65</v>
      </c>
      <c r="D26" s="31"/>
      <c r="E26" s="32">
        <v>1588223</v>
      </c>
      <c r="F26" s="9">
        <v>1079991.8999999999</v>
      </c>
      <c r="G26" s="9">
        <v>0</v>
      </c>
      <c r="H26" s="9">
        <v>0</v>
      </c>
      <c r="I26" s="9">
        <f t="shared" si="0"/>
        <v>1588223</v>
      </c>
      <c r="J26" s="10">
        <v>0</v>
      </c>
    </row>
    <row r="27" spans="1:14" x14ac:dyDescent="0.25">
      <c r="A27" s="7" t="s">
        <v>66</v>
      </c>
      <c r="B27" s="7" t="s">
        <v>67</v>
      </c>
      <c r="C27" s="8" t="s">
        <v>68</v>
      </c>
      <c r="D27" s="8"/>
      <c r="E27" s="32">
        <f>E28</f>
        <v>107351619</v>
      </c>
      <c r="F27" s="32">
        <f>F28</f>
        <v>72999101</v>
      </c>
      <c r="G27" s="9">
        <v>0</v>
      </c>
      <c r="H27" s="9">
        <f>H28</f>
        <v>0</v>
      </c>
      <c r="I27" s="9">
        <f t="shared" si="0"/>
        <v>107351619</v>
      </c>
      <c r="J27" s="10">
        <v>0</v>
      </c>
    </row>
    <row r="28" spans="1:14" x14ac:dyDescent="0.25">
      <c r="A28" s="34" t="s">
        <v>66</v>
      </c>
      <c r="B28" s="34" t="s">
        <v>69</v>
      </c>
      <c r="C28" s="35" t="s">
        <v>70</v>
      </c>
      <c r="D28" s="36"/>
      <c r="E28" s="37">
        <f>E29+E30+E31+E32</f>
        <v>107351619</v>
      </c>
      <c r="F28" s="37">
        <f>F29+F30+F31+F32</f>
        <v>72999101</v>
      </c>
      <c r="G28" s="37">
        <v>0</v>
      </c>
      <c r="H28" s="37">
        <f>H29</f>
        <v>0</v>
      </c>
      <c r="I28" s="37">
        <f>E28+G28+H28</f>
        <v>107351619</v>
      </c>
      <c r="J28" s="38">
        <v>0</v>
      </c>
    </row>
    <row r="29" spans="1:14" x14ac:dyDescent="0.25">
      <c r="A29" s="11" t="s">
        <v>66</v>
      </c>
      <c r="B29" s="11" t="s">
        <v>71</v>
      </c>
      <c r="C29" s="20" t="s">
        <v>72</v>
      </c>
      <c r="D29" s="20"/>
      <c r="E29" s="21">
        <v>29702670</v>
      </c>
      <c r="F29" s="14">
        <v>20197816</v>
      </c>
      <c r="G29" s="14">
        <v>0</v>
      </c>
      <c r="H29" s="14">
        <v>0</v>
      </c>
      <c r="I29" s="14">
        <f t="shared" si="0"/>
        <v>29702670</v>
      </c>
      <c r="J29" s="15">
        <v>0</v>
      </c>
    </row>
    <row r="30" spans="1:14" x14ac:dyDescent="0.25">
      <c r="A30" s="11" t="s">
        <v>66</v>
      </c>
      <c r="B30" s="11" t="s">
        <v>73</v>
      </c>
      <c r="C30" s="20" t="s">
        <v>74</v>
      </c>
      <c r="D30" s="20"/>
      <c r="E30" s="21">
        <v>9090386</v>
      </c>
      <c r="F30" s="14">
        <v>6181462</v>
      </c>
      <c r="G30" s="14">
        <v>0</v>
      </c>
      <c r="H30" s="14">
        <v>0</v>
      </c>
      <c r="I30" s="14">
        <f t="shared" si="0"/>
        <v>9090386</v>
      </c>
      <c r="J30" s="15">
        <v>0</v>
      </c>
    </row>
    <row r="31" spans="1:14" x14ac:dyDescent="0.25">
      <c r="A31" s="11" t="s">
        <v>66</v>
      </c>
      <c r="B31" s="11" t="s">
        <v>75</v>
      </c>
      <c r="C31" s="12" t="s">
        <v>76</v>
      </c>
      <c r="D31" s="13"/>
      <c r="E31" s="21">
        <v>68046521</v>
      </c>
      <c r="F31" s="14">
        <v>46271634</v>
      </c>
      <c r="G31" s="14">
        <v>0</v>
      </c>
      <c r="H31" s="14">
        <v>0</v>
      </c>
      <c r="I31" s="14">
        <f t="shared" si="0"/>
        <v>68046521</v>
      </c>
      <c r="J31" s="15">
        <v>0</v>
      </c>
    </row>
    <row r="32" spans="1:14" x14ac:dyDescent="0.25">
      <c r="A32" s="11" t="s">
        <v>66</v>
      </c>
      <c r="B32" s="11" t="s">
        <v>77</v>
      </c>
      <c r="C32" s="17" t="s">
        <v>78</v>
      </c>
      <c r="D32" s="18"/>
      <c r="E32" s="21">
        <v>512042</v>
      </c>
      <c r="F32" s="14">
        <v>348189</v>
      </c>
      <c r="G32" s="14">
        <v>0</v>
      </c>
      <c r="H32" s="14">
        <v>0</v>
      </c>
      <c r="I32" s="14">
        <f t="shared" si="0"/>
        <v>512042</v>
      </c>
      <c r="J32" s="15">
        <v>0</v>
      </c>
    </row>
    <row r="33" spans="1:12" x14ac:dyDescent="0.25">
      <c r="A33" s="7" t="s">
        <v>79</v>
      </c>
      <c r="B33" s="7" t="s">
        <v>80</v>
      </c>
      <c r="C33" s="8" t="s">
        <v>81</v>
      </c>
      <c r="D33" s="8"/>
      <c r="E33" s="39">
        <v>214550175</v>
      </c>
      <c r="F33" s="9">
        <v>145894119</v>
      </c>
      <c r="G33" s="9">
        <f t="shared" ref="G33" si="3">G34+G35</f>
        <v>30507550</v>
      </c>
      <c r="H33" s="9">
        <v>0</v>
      </c>
      <c r="I33" s="9">
        <f>E33+G33+H33</f>
        <v>245057725</v>
      </c>
      <c r="J33" s="10">
        <v>0</v>
      </c>
    </row>
    <row r="34" spans="1:12" x14ac:dyDescent="0.25">
      <c r="A34" s="11" t="s">
        <v>79</v>
      </c>
      <c r="B34" s="11" t="s">
        <v>82</v>
      </c>
      <c r="C34" s="20" t="s">
        <v>83</v>
      </c>
      <c r="D34" s="20"/>
      <c r="E34" s="21">
        <v>17200000</v>
      </c>
      <c r="F34" s="40">
        <v>11696000</v>
      </c>
      <c r="G34" s="14">
        <v>0</v>
      </c>
      <c r="H34" s="14">
        <v>0</v>
      </c>
      <c r="I34" s="14">
        <f t="shared" si="0"/>
        <v>17200000</v>
      </c>
      <c r="J34" s="15">
        <v>0</v>
      </c>
    </row>
    <row r="35" spans="1:12" x14ac:dyDescent="0.25">
      <c r="A35" s="11" t="s">
        <v>79</v>
      </c>
      <c r="B35" s="11" t="s">
        <v>84</v>
      </c>
      <c r="C35" s="20" t="s">
        <v>85</v>
      </c>
      <c r="D35" s="20"/>
      <c r="E35" s="21">
        <f>E33-E34</f>
        <v>197350175</v>
      </c>
      <c r="F35" s="40">
        <f>F33-F34</f>
        <v>134198119</v>
      </c>
      <c r="G35" s="14">
        <v>30507550</v>
      </c>
      <c r="H35" s="14">
        <v>0</v>
      </c>
      <c r="I35" s="14">
        <f t="shared" si="0"/>
        <v>227857725</v>
      </c>
      <c r="J35" s="15">
        <v>0</v>
      </c>
    </row>
    <row r="36" spans="1:12" x14ac:dyDescent="0.25">
      <c r="A36" s="7" t="s">
        <v>86</v>
      </c>
      <c r="B36" s="7" t="s">
        <v>87</v>
      </c>
      <c r="C36" s="8" t="s">
        <v>88</v>
      </c>
      <c r="D36" s="8"/>
      <c r="E36" s="9">
        <v>54198264</v>
      </c>
      <c r="F36" s="9">
        <v>36854819.700000003</v>
      </c>
      <c r="G36" s="9">
        <v>0</v>
      </c>
      <c r="H36" s="9">
        <v>2000000</v>
      </c>
      <c r="I36" s="9">
        <f t="shared" si="0"/>
        <v>56198264</v>
      </c>
      <c r="J36" s="10">
        <v>0</v>
      </c>
    </row>
    <row r="37" spans="1:12" x14ac:dyDescent="0.25">
      <c r="A37" s="7" t="s">
        <v>89</v>
      </c>
      <c r="B37" s="41" t="s">
        <v>90</v>
      </c>
      <c r="C37" s="8" t="s">
        <v>91</v>
      </c>
      <c r="D37" s="8"/>
      <c r="E37" s="9">
        <f>E38+E39</f>
        <v>259137447</v>
      </c>
      <c r="F37" s="9">
        <f>F38+F39</f>
        <v>198621623.80000001</v>
      </c>
      <c r="G37" s="9">
        <v>0</v>
      </c>
      <c r="H37" s="9">
        <v>0</v>
      </c>
      <c r="I37" s="9">
        <f t="shared" si="0"/>
        <v>259137447</v>
      </c>
      <c r="J37" s="10">
        <v>0</v>
      </c>
    </row>
    <row r="38" spans="1:12" ht="28.5" customHeight="1" x14ac:dyDescent="0.25">
      <c r="A38" s="42" t="s">
        <v>89</v>
      </c>
      <c r="B38" s="42" t="s">
        <v>92</v>
      </c>
      <c r="C38" s="43" t="s">
        <v>93</v>
      </c>
      <c r="D38" s="44"/>
      <c r="E38" s="14">
        <v>254340237</v>
      </c>
      <c r="F38" s="14">
        <v>195359521</v>
      </c>
      <c r="G38" s="14">
        <v>0</v>
      </c>
      <c r="H38" s="14">
        <v>0</v>
      </c>
      <c r="I38" s="14">
        <f t="shared" si="0"/>
        <v>254340237</v>
      </c>
      <c r="J38" s="15">
        <v>0</v>
      </c>
      <c r="L38" s="22"/>
    </row>
    <row r="39" spans="1:12" ht="27.75" customHeight="1" x14ac:dyDescent="0.25">
      <c r="A39" s="11" t="s">
        <v>89</v>
      </c>
      <c r="B39" s="11" t="s">
        <v>94</v>
      </c>
      <c r="C39" s="20" t="s">
        <v>95</v>
      </c>
      <c r="D39" s="20"/>
      <c r="E39" s="21">
        <v>4797210</v>
      </c>
      <c r="F39" s="14">
        <v>3262102.8000000003</v>
      </c>
      <c r="G39" s="14">
        <v>0</v>
      </c>
      <c r="H39" s="14">
        <v>0</v>
      </c>
      <c r="I39" s="14">
        <f t="shared" si="0"/>
        <v>4797210</v>
      </c>
      <c r="J39" s="15">
        <v>0</v>
      </c>
    </row>
    <row r="40" spans="1:12" ht="15.95" customHeight="1" x14ac:dyDescent="0.25">
      <c r="A40" s="7" t="s">
        <v>96</v>
      </c>
      <c r="B40" s="29" t="s">
        <v>97</v>
      </c>
      <c r="C40" s="8" t="s">
        <v>98</v>
      </c>
      <c r="D40" s="8"/>
      <c r="E40" s="9">
        <f>E41+E42+E43</f>
        <v>27569449</v>
      </c>
      <c r="F40" s="9">
        <f>F41+F42+F43</f>
        <v>18747225.240000002</v>
      </c>
      <c r="G40" s="45">
        <v>0</v>
      </c>
      <c r="H40" s="46">
        <v>0</v>
      </c>
      <c r="I40" s="46">
        <f t="shared" si="0"/>
        <v>27569449</v>
      </c>
      <c r="J40" s="47">
        <v>0</v>
      </c>
    </row>
    <row r="41" spans="1:12" ht="26.25" customHeight="1" x14ac:dyDescent="0.25">
      <c r="A41" s="11" t="s">
        <v>96</v>
      </c>
      <c r="B41" s="16" t="s">
        <v>99</v>
      </c>
      <c r="C41" s="23" t="s">
        <v>100</v>
      </c>
      <c r="D41" s="24"/>
      <c r="E41" s="21">
        <v>22078668</v>
      </c>
      <c r="F41" s="21">
        <v>15013494.24</v>
      </c>
      <c r="G41" s="14">
        <v>0</v>
      </c>
      <c r="H41" s="14">
        <v>0</v>
      </c>
      <c r="I41" s="14">
        <f t="shared" si="0"/>
        <v>22078668</v>
      </c>
      <c r="J41" s="15"/>
    </row>
    <row r="42" spans="1:12" ht="15.75" customHeight="1" x14ac:dyDescent="0.25">
      <c r="A42" s="11" t="s">
        <v>96</v>
      </c>
      <c r="B42" s="16" t="s">
        <v>101</v>
      </c>
      <c r="C42" s="12" t="s">
        <v>102</v>
      </c>
      <c r="D42" s="13"/>
      <c r="E42" s="21">
        <v>4397247</v>
      </c>
      <c r="F42" s="40">
        <v>2990128</v>
      </c>
      <c r="G42" s="14">
        <v>0</v>
      </c>
      <c r="H42" s="14">
        <v>0</v>
      </c>
      <c r="I42" s="14">
        <f t="shared" si="0"/>
        <v>4397247</v>
      </c>
      <c r="J42" s="15">
        <v>0</v>
      </c>
    </row>
    <row r="43" spans="1:12" ht="16.5" customHeight="1" x14ac:dyDescent="0.25">
      <c r="A43" s="11" t="s">
        <v>96</v>
      </c>
      <c r="B43" s="16" t="s">
        <v>103</v>
      </c>
      <c r="C43" s="12" t="s">
        <v>104</v>
      </c>
      <c r="D43" s="13"/>
      <c r="E43" s="21">
        <v>1093534</v>
      </c>
      <c r="F43" s="40">
        <v>743603</v>
      </c>
      <c r="G43" s="14">
        <v>0</v>
      </c>
      <c r="H43" s="14">
        <v>0</v>
      </c>
      <c r="I43" s="14">
        <f t="shared" si="0"/>
        <v>1093534</v>
      </c>
      <c r="J43" s="15">
        <v>0</v>
      </c>
    </row>
    <row r="44" spans="1:12" x14ac:dyDescent="0.25">
      <c r="A44" s="7" t="s">
        <v>105</v>
      </c>
      <c r="B44" s="48" t="s">
        <v>106</v>
      </c>
      <c r="C44" s="8" t="s">
        <v>107</v>
      </c>
      <c r="D44" s="8"/>
      <c r="E44" s="9">
        <v>49554834</v>
      </c>
      <c r="F44" s="9">
        <v>33697287.100000001</v>
      </c>
      <c r="G44" s="9">
        <v>0</v>
      </c>
      <c r="H44" s="9">
        <v>5000000</v>
      </c>
      <c r="I44" s="9">
        <f t="shared" si="0"/>
        <v>54554834</v>
      </c>
      <c r="J44" s="10">
        <v>0</v>
      </c>
    </row>
    <row r="45" spans="1:12" ht="29.25" customHeight="1" x14ac:dyDescent="0.25">
      <c r="A45" s="7" t="s">
        <v>108</v>
      </c>
      <c r="B45" s="7" t="s">
        <v>109</v>
      </c>
      <c r="C45" s="30" t="s">
        <v>110</v>
      </c>
      <c r="D45" s="31"/>
      <c r="E45" s="9">
        <f>E46+E47+E48+E49</f>
        <v>100153646</v>
      </c>
      <c r="F45" s="9">
        <f>F46+F47+F48+F49</f>
        <v>68104479.200000003</v>
      </c>
      <c r="G45" s="9">
        <v>0</v>
      </c>
      <c r="H45" s="9">
        <v>0</v>
      </c>
      <c r="I45" s="9">
        <f t="shared" si="0"/>
        <v>100153646</v>
      </c>
      <c r="J45" s="10">
        <v>0</v>
      </c>
    </row>
    <row r="46" spans="1:12" x14ac:dyDescent="0.25">
      <c r="A46" s="11" t="s">
        <v>108</v>
      </c>
      <c r="B46" s="49" t="s">
        <v>111</v>
      </c>
      <c r="C46" s="12" t="s">
        <v>112</v>
      </c>
      <c r="D46" s="13"/>
      <c r="E46" s="21">
        <v>861935</v>
      </c>
      <c r="F46" s="14">
        <v>586115.80000000005</v>
      </c>
      <c r="G46" s="14">
        <v>0</v>
      </c>
      <c r="H46" s="14">
        <v>0</v>
      </c>
      <c r="I46" s="14">
        <f>E46+G46+H46</f>
        <v>861935</v>
      </c>
      <c r="J46" s="15">
        <v>0</v>
      </c>
    </row>
    <row r="47" spans="1:12" ht="16.5" customHeight="1" x14ac:dyDescent="0.25">
      <c r="A47" s="11" t="s">
        <v>108</v>
      </c>
      <c r="B47" s="49" t="s">
        <v>113</v>
      </c>
      <c r="C47" s="12" t="s">
        <v>114</v>
      </c>
      <c r="D47" s="13"/>
      <c r="E47" s="21">
        <v>81998490</v>
      </c>
      <c r="F47" s="14">
        <v>55758973.200000003</v>
      </c>
      <c r="G47" s="14">
        <v>0</v>
      </c>
      <c r="H47" s="14">
        <v>0</v>
      </c>
      <c r="I47" s="14">
        <f t="shared" si="0"/>
        <v>81998490</v>
      </c>
      <c r="J47" s="15">
        <v>0</v>
      </c>
    </row>
    <row r="48" spans="1:12" x14ac:dyDescent="0.25">
      <c r="A48" s="11" t="s">
        <v>108</v>
      </c>
      <c r="B48" s="49" t="s">
        <v>115</v>
      </c>
      <c r="C48" s="12" t="s">
        <v>116</v>
      </c>
      <c r="D48" s="13"/>
      <c r="E48" s="21">
        <v>3849834</v>
      </c>
      <c r="F48" s="14">
        <v>2617887.2000000002</v>
      </c>
      <c r="G48" s="14">
        <v>0</v>
      </c>
      <c r="H48" s="14">
        <v>0</v>
      </c>
      <c r="I48" s="14">
        <f t="shared" si="0"/>
        <v>3849834</v>
      </c>
      <c r="J48" s="15">
        <v>0</v>
      </c>
    </row>
    <row r="49" spans="1:10" x14ac:dyDescent="0.25">
      <c r="A49" s="11" t="s">
        <v>108</v>
      </c>
      <c r="B49" s="49" t="s">
        <v>117</v>
      </c>
      <c r="C49" s="12" t="s">
        <v>118</v>
      </c>
      <c r="D49" s="13"/>
      <c r="E49" s="21">
        <v>13443387</v>
      </c>
      <c r="F49" s="21">
        <v>9141503</v>
      </c>
      <c r="G49" s="14">
        <v>0</v>
      </c>
      <c r="H49" s="14">
        <v>0</v>
      </c>
      <c r="I49" s="14">
        <f t="shared" si="0"/>
        <v>13443387</v>
      </c>
      <c r="J49" s="15">
        <v>0</v>
      </c>
    </row>
    <row r="50" spans="1:10" x14ac:dyDescent="0.25">
      <c r="A50" s="7" t="s">
        <v>119</v>
      </c>
      <c r="B50" s="7" t="s">
        <v>120</v>
      </c>
      <c r="C50" s="8" t="s">
        <v>121</v>
      </c>
      <c r="D50" s="8"/>
      <c r="E50" s="9">
        <v>98169277</v>
      </c>
      <c r="F50" s="9">
        <v>66755108.299999997</v>
      </c>
      <c r="G50" s="9">
        <v>4204420</v>
      </c>
      <c r="H50" s="9">
        <v>0</v>
      </c>
      <c r="I50" s="9">
        <f t="shared" si="0"/>
        <v>102373697</v>
      </c>
      <c r="J50" s="10">
        <v>0</v>
      </c>
    </row>
    <row r="51" spans="1:10" x14ac:dyDescent="0.25">
      <c r="A51" s="7" t="s">
        <v>122</v>
      </c>
      <c r="B51" s="7" t="s">
        <v>123</v>
      </c>
      <c r="C51" s="8" t="s">
        <v>124</v>
      </c>
      <c r="D51" s="8"/>
      <c r="E51" s="9">
        <v>12189856.060000001</v>
      </c>
      <c r="F51" s="9">
        <v>8289102.1200000001</v>
      </c>
      <c r="G51" s="9">
        <v>0</v>
      </c>
      <c r="H51" s="9">
        <v>0</v>
      </c>
      <c r="I51" s="9">
        <f t="shared" si="0"/>
        <v>12189856.060000001</v>
      </c>
      <c r="J51" s="10">
        <v>0</v>
      </c>
    </row>
    <row r="52" spans="1:10" x14ac:dyDescent="0.25">
      <c r="A52" s="50"/>
      <c r="B52" s="50"/>
      <c r="C52" s="51" t="s">
        <v>125</v>
      </c>
      <c r="D52" s="51"/>
      <c r="E52" s="52">
        <f t="shared" ref="E52:J52" si="4">E3+E7+E10+E14+E17+E21+E22+E26+E27+E33+E36+E37+E40+E44+E45+E50+E51</f>
        <v>1940897868.55</v>
      </c>
      <c r="F52" s="52">
        <f t="shared" si="4"/>
        <v>1362089590.6891999</v>
      </c>
      <c r="G52" s="52">
        <f t="shared" si="4"/>
        <v>84088404</v>
      </c>
      <c r="H52" s="52">
        <f t="shared" si="4"/>
        <v>37000000</v>
      </c>
      <c r="I52" s="52">
        <f t="shared" si="4"/>
        <v>2061986272.55</v>
      </c>
      <c r="J52" s="53">
        <f t="shared" si="4"/>
        <v>25000000</v>
      </c>
    </row>
    <row r="53" spans="1:10" x14ac:dyDescent="0.25">
      <c r="F53" s="19"/>
      <c r="G53" s="19"/>
      <c r="I53" s="19"/>
    </row>
    <row r="54" spans="1:10" x14ac:dyDescent="0.25">
      <c r="F54" s="19"/>
      <c r="G54" s="19"/>
      <c r="I54" s="19"/>
    </row>
    <row r="55" spans="1:10" x14ac:dyDescent="0.25">
      <c r="E55" s="19"/>
      <c r="F55" s="22"/>
      <c r="G55" s="19"/>
      <c r="H55" s="19"/>
      <c r="I55" s="19"/>
      <c r="J55" s="19"/>
    </row>
    <row r="56" spans="1:10" x14ac:dyDescent="0.25">
      <c r="E56" s="19"/>
    </row>
    <row r="57" spans="1:10" x14ac:dyDescent="0.25">
      <c r="G57" s="54"/>
    </row>
  </sheetData>
  <mergeCells count="49">
    <mergeCell ref="C52:D52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34:D34"/>
    <mergeCell ref="C35:D35"/>
    <mergeCell ref="C36:D36"/>
    <mergeCell ref="C37:D37"/>
    <mergeCell ref="C38:D38"/>
    <mergeCell ref="C39:D39"/>
    <mergeCell ref="C27:D27"/>
    <mergeCell ref="C28:D28"/>
    <mergeCell ref="C29:D29"/>
    <mergeCell ref="C30:D30"/>
    <mergeCell ref="C31:D31"/>
    <mergeCell ref="C33:D33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8:D8"/>
    <mergeCell ref="C10:D10"/>
    <mergeCell ref="C11:D11"/>
    <mergeCell ref="C12:D12"/>
    <mergeCell ref="C13:D13"/>
    <mergeCell ref="C14:D14"/>
    <mergeCell ref="C2:D2"/>
    <mergeCell ref="C3:D3"/>
    <mergeCell ref="C4:D4"/>
    <mergeCell ref="C5:D5"/>
    <mergeCell ref="C6:D6"/>
    <mergeCell ref="C7:D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Zemkopības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Maruta Grīnberga</dc:creator>
  <cp:lastModifiedBy>Maruta Grīnberga</cp:lastModifiedBy>
  <cp:lastPrinted>2025-06-03T06:54:57Z</cp:lastPrinted>
  <dcterms:created xsi:type="dcterms:W3CDTF">2025-06-03T06:13:12Z</dcterms:created>
  <dcterms:modified xsi:type="dcterms:W3CDTF">2025-06-03T07:17:08Z</dcterms:modified>
</cp:coreProperties>
</file>